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<sst xmlns="http://schemas.openxmlformats.org/spreadsheetml/2006/main" count="218" uniqueCount="167">
  <si>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</si>
  <si>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</si>
  <si>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</si>
  <si>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</si>
  <si>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</si>
  <si>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</si>
  <si>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</si>
  <si>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</si>
  <si>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</si>
  <si>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</si>
  <si>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</si>
  <si>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</si>
  <si>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</si>
  <si>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</si>
  <si>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Išlaidos turtui įsigyti</t>
  </si>
  <si>
    <t>Priešgaisrinių tarnybų organizavimas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</si>
  <si>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</si>
  <si>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</si>
  <si>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</si>
  <si>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</si>
  <si>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</si>
  <si>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</si>
  <si>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</si>
  <si>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</si>
  <si>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</si>
  <si>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</si>
  <si>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</si>
  <si>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</si>
  <si>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</si>
  <si>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</si>
  <si>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</si>
  <si>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</si>
  <si>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</si>
  <si>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</si>
  <si>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</si>
  <si>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</si>
  <si>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</si>
  <si>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</si>
  <si>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</si>
  <si>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</si>
  <si>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</si>
  <si>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</si>
  <si>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</si>
  <si>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</si>
  <si>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</si>
  <si>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</si>
  <si>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</si>
  <si>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</si>
  <si>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</si>
  <si>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</si>
  <si>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</si>
  <si>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</si>
  <si>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</si>
  <si>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</si>
  <si>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</si>
  <si>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</si>
  <si>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</si>
  <si>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</si>
  <si>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</si>
  <si>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</si>
  <si>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</si>
  <si>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</si>
  <si>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</si>
  <si>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</si>
  <si>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</si>
  <si>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</si>
  <si>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</si>
  <si>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Viso savarankiškom savivaldybės funkcijoms vykdyti (SF)151</t>
  </si>
  <si>
    <t>Viso biudžetinių įstaigų veiklos pajamos (BĮP) 3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</si>
  <si>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</si>
  <si>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</si>
  <si>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</si>
  <si>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</si>
  <si>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</si>
  <si>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</si>
  <si>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</si>
  <si>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</si>
  <si>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</si>
  <si>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</si>
  <si>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</si>
  <si>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</si>
  <si>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</si>
  <si>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</si>
  <si>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</si>
  <si>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</si>
  <si>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</si>
  <si>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</si>
  <si>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</si>
  <si>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</si>
  <si>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</si>
  <si>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</si>
  <si>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</si>
  <si>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</si>
  <si>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</si>
  <si>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</si>
  <si>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</si>
  <si>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</si>
  <si>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</si>
  <si>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</si>
  <si>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</si>
  <si>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</si>
  <si>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</si>
  <si>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</si>
  <si>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</si>
  <si>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</si>
  <si>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</si>
  <si>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</si>
  <si>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</si>
  <si>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</si>
  <si>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</si>
  <si>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</si>
  <si>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</si>
  <si>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</si>
  <si>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</si>
  <si>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</si>
  <si>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</si>
  <si>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</si>
  <si>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</si>
  <si>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</si>
  <si>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</si>
  <si>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</si>
  <si>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</si>
  <si>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</si>
  <si>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</si>
  <si>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</si>
  <si>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</si>
  <si>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</si>
  <si>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</si>
  <si>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</si>
  <si>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</si>
  <si>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</si>
  <si>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</si>
  <si>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</si>
  <si>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</si>
  <si>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</si>
  <si>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</si>
  <si>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</si>
  <si>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</si>
  <si>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VII.SOCIALINĖS PARAMOS ĮGYVENDINIMO IR SVEIKATOS PRIEŽIŪROS PROGRAMA </t>
  </si>
  <si>
    <t>Projektų rengimas ir įgyvendinimas</t>
  </si>
  <si>
    <t>Teritorijų planavimas ir priežiūra</t>
  </si>
  <si>
    <t>UAB,,Tauragės regiono atliekų tvarkymo centras"projekto ,,Tauragės regiono komunalinių atliekų tvarkymo sistemos plėtra"koofinansavimui</t>
  </si>
  <si>
    <t>Sveikos ir saugios aplinkos užtikrinimas</t>
  </si>
  <si>
    <t>Viso specialiąjai tikslinei  dotacijai vykdyti(SD) 141;142; 143;143/1</t>
  </si>
  <si>
    <t xml:space="preserve">Vilkyškių Johaneso Bobrovskio gimnazijos Lumpėnų Enzio Jagomasto pagrindinio ugdymo skyrius </t>
  </si>
  <si>
    <t>PAGĖGIŲ SAVIVALDYBĖS  2016  METŲ  BIUDŽETO  ASIGNAVIMAI</t>
  </si>
  <si>
    <t>(Tūkst.eurų)</t>
  </si>
  <si>
    <t>I. VALDYMO TOBULINIMO  PROGRAMA</t>
  </si>
  <si>
    <t>09. Švietimas</t>
  </si>
  <si>
    <t>Neformaliojo vaikų švietimo programoms</t>
  </si>
  <si>
    <t xml:space="preserve">VIP "Pagėgių savivaldybės vaikų globos namų, Vilniaus g.46 , Pagėgiai, patalpų remontas" </t>
  </si>
  <si>
    <t>Gyvenamosios vietos deklaravimo duomenų ir gyvenamosios vietos neturinčių asmenų apskaitos</t>
  </si>
  <si>
    <t>Pagėgių savivaldybių tarybos</t>
  </si>
  <si>
    <t>2016 m. vasario 18 d.</t>
  </si>
  <si>
    <t>sprendimo Nr. T-</t>
  </si>
  <si>
    <t>Savivaldybės turto priežiūra ir gerinimas</t>
  </si>
  <si>
    <t>UAB,,Tauragės regiono atliekų tvarkymo centras" vietinė rinkliava už komunalinių atliekų surinkimą</t>
  </si>
  <si>
    <t>UAB,,Tauragės regiono atliekų tvarkymo centras" įstatinio kapitalo didinimui</t>
  </si>
  <si>
    <t>UAB ,,Pagėgių komunalinis ūkis" įstatinio kapitalo didinimui</t>
  </si>
  <si>
    <t>Smulkaus ir vidutinio verslo plėtra</t>
  </si>
  <si>
    <t>3 priedas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</si>
  <si>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</si>
  <si>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</si>
  <si>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</si>
  <si>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</si>
  <si>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 xml:space="preserve">VI.NVO,BENDRUOMENIŲ IR SVV  RĖMIMO PROGRAMA </t>
  </si>
  <si>
    <t>Kita tikslinė dotacija (vietinės reikšmės keliams(gatvėms)tiesti, rekonstruoti,taisyti,prižiūrėti ir saugaus eismo sąlygoms užtikrinti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</si>
</sst>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8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18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1" fontId="5" fillId="0" borderId="26" xfId="0" applyNumberFormat="1" applyFont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2" borderId="36" xfId="0" applyFont="1" applyFill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37" xfId="0" applyFont="1" applyBorder="1" applyAlignment="1">
      <alignment/>
    </xf>
    <xf numFmtId="0" fontId="5" fillId="0" borderId="33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21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39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39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34" xfId="0" applyFont="1" applyFill="1" applyBorder="1" applyAlignment="1">
      <alignment/>
    </xf>
    <xf numFmtId="0" fontId="5" fillId="0" borderId="39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1" xfId="0" applyFont="1" applyFill="1" applyBorder="1" applyAlignment="1">
      <alignment/>
    </xf>
    <xf numFmtId="0" fontId="5" fillId="3" borderId="3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7" fillId="0" borderId="40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4"/>
  <sheetViews>
    <sheetView tabSelected="1" zoomScale="75" zoomScaleNormal="75" workbookViewId="0" topLeftCell="B78">
      <selection activeCell="M188" sqref="M188"/>
    </sheetView>
  </sheetViews>
  <sheetFormatPr defaultColWidth="9.140625" defaultRowHeight="12.75"/>
  <cols>
    <col min="1" max="1" width="4.57421875" style="1" customWidth="1"/>
    <col min="2" max="2" width="38.8515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10.2812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7" ht="15.75">
      <c r="B2" s="2"/>
      <c r="O2" s="41" t="s">
        <v>152</v>
      </c>
      <c r="P2" s="41"/>
      <c r="Q2" s="41"/>
    </row>
    <row r="3" spans="2:17" ht="18.75">
      <c r="B3" s="125" t="s">
        <v>145</v>
      </c>
      <c r="C3" s="126"/>
      <c r="D3" s="126"/>
      <c r="E3" s="126"/>
      <c r="F3" s="126"/>
      <c r="O3" s="41" t="s">
        <v>153</v>
      </c>
      <c r="P3" s="41"/>
      <c r="Q3" s="41"/>
    </row>
    <row r="4" spans="2:17" ht="15.75">
      <c r="B4" s="2"/>
      <c r="O4" s="41" t="s">
        <v>154</v>
      </c>
      <c r="P4" s="41"/>
      <c r="Q4" s="41"/>
    </row>
    <row r="5" spans="2:17" ht="15.75">
      <c r="B5" s="2"/>
      <c r="O5" s="41" t="s">
        <v>160</v>
      </c>
      <c r="P5" s="41"/>
      <c r="Q5" s="41"/>
    </row>
    <row r="6" ht="15.75">
      <c r="B6" s="2"/>
    </row>
    <row r="7" spans="1:18" ht="16.5" thickBot="1">
      <c r="A7" s="41"/>
      <c r="B7" s="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 t="s">
        <v>146</v>
      </c>
      <c r="R7" s="41"/>
    </row>
    <row r="8" spans="1:18" ht="15.75">
      <c r="A8" s="42"/>
      <c r="B8" s="43"/>
      <c r="C8" s="44"/>
      <c r="D8" s="45" t="s">
        <v>57</v>
      </c>
      <c r="E8" s="46"/>
      <c r="F8" s="47"/>
      <c r="G8" s="48"/>
      <c r="H8" s="49" t="s">
        <v>57</v>
      </c>
      <c r="I8" s="49"/>
      <c r="J8" s="50"/>
      <c r="K8" s="51"/>
      <c r="L8" s="52" t="s">
        <v>57</v>
      </c>
      <c r="M8" s="49"/>
      <c r="N8" s="53"/>
      <c r="O8" s="54"/>
      <c r="P8" s="52" t="s">
        <v>57</v>
      </c>
      <c r="Q8" s="49"/>
      <c r="R8" s="50"/>
    </row>
    <row r="9" spans="1:18" ht="15.75">
      <c r="A9" s="55"/>
      <c r="B9" s="56"/>
      <c r="C9" s="57"/>
      <c r="D9" s="58" t="s">
        <v>58</v>
      </c>
      <c r="E9" s="59"/>
      <c r="F9" s="60"/>
      <c r="G9" s="61"/>
      <c r="H9" s="62" t="s">
        <v>61</v>
      </c>
      <c r="I9" s="62"/>
      <c r="J9" s="63"/>
      <c r="K9" s="64"/>
      <c r="L9" s="65" t="s">
        <v>61</v>
      </c>
      <c r="M9" s="62"/>
      <c r="N9" s="66"/>
      <c r="O9" s="67"/>
      <c r="P9" s="65" t="s">
        <v>61</v>
      </c>
      <c r="Q9" s="62"/>
      <c r="R9" s="68"/>
    </row>
    <row r="10" spans="1:18" ht="142.5" thickBot="1">
      <c r="A10" s="55"/>
      <c r="B10" s="69" t="s">
        <v>162</v>
      </c>
      <c r="C10" s="70" t="s">
        <v>56</v>
      </c>
      <c r="D10" s="71" t="s">
        <v>35</v>
      </c>
      <c r="E10" s="72" t="s">
        <v>59</v>
      </c>
      <c r="F10" s="73" t="s">
        <v>60</v>
      </c>
      <c r="G10" s="74" t="s">
        <v>67</v>
      </c>
      <c r="H10" s="75" t="s">
        <v>55</v>
      </c>
      <c r="I10" s="76" t="s">
        <v>59</v>
      </c>
      <c r="J10" s="77" t="s">
        <v>14</v>
      </c>
      <c r="K10" s="74" t="s">
        <v>143</v>
      </c>
      <c r="L10" s="75" t="s">
        <v>55</v>
      </c>
      <c r="M10" s="76" t="s">
        <v>59</v>
      </c>
      <c r="N10" s="78" t="s">
        <v>14</v>
      </c>
      <c r="O10" s="79" t="s">
        <v>68</v>
      </c>
      <c r="P10" s="75" t="s">
        <v>55</v>
      </c>
      <c r="Q10" s="80" t="s">
        <v>64</v>
      </c>
      <c r="R10" s="81" t="s">
        <v>14</v>
      </c>
    </row>
    <row r="11" spans="1:18" ht="63">
      <c r="A11" s="82" t="s">
        <v>133</v>
      </c>
      <c r="B11" s="56"/>
      <c r="C11" s="83" t="s">
        <v>84</v>
      </c>
      <c r="D11" s="84" t="s">
        <v>85</v>
      </c>
      <c r="E11" s="85" t="s">
        <v>86</v>
      </c>
      <c r="F11" s="86" t="s">
        <v>87</v>
      </c>
      <c r="G11" s="87" t="s">
        <v>83</v>
      </c>
      <c r="H11" s="88"/>
      <c r="I11" s="87"/>
      <c r="J11" s="89"/>
      <c r="K11" s="90" t="s">
        <v>82</v>
      </c>
      <c r="L11" s="88"/>
      <c r="M11" s="87"/>
      <c r="N11" s="91"/>
      <c r="O11" s="92" t="s">
        <v>81</v>
      </c>
      <c r="P11" s="88"/>
      <c r="Q11" s="87"/>
      <c r="R11" s="89"/>
    </row>
    <row r="12" spans="1:18" ht="16.5" thickBot="1">
      <c r="A12" s="55"/>
      <c r="B12" s="93">
        <v>2</v>
      </c>
      <c r="C12" s="94">
        <v>3</v>
      </c>
      <c r="D12" s="95">
        <v>4</v>
      </c>
      <c r="E12" s="96">
        <v>5</v>
      </c>
      <c r="F12" s="97">
        <v>6</v>
      </c>
      <c r="G12" s="98">
        <v>7</v>
      </c>
      <c r="H12" s="99">
        <v>8</v>
      </c>
      <c r="I12" s="98">
        <v>9</v>
      </c>
      <c r="J12" s="100">
        <v>10</v>
      </c>
      <c r="K12" s="98">
        <v>11</v>
      </c>
      <c r="L12" s="99">
        <v>12</v>
      </c>
      <c r="M12" s="98">
        <v>13</v>
      </c>
      <c r="N12" s="101">
        <v>14</v>
      </c>
      <c r="O12" s="102">
        <v>15</v>
      </c>
      <c r="P12" s="99">
        <v>16</v>
      </c>
      <c r="Q12" s="98">
        <v>17</v>
      </c>
      <c r="R12" s="100">
        <v>18</v>
      </c>
    </row>
    <row r="13" spans="1:18" ht="34.5" customHeight="1" thickBot="1">
      <c r="A13" s="55">
        <v>1</v>
      </c>
      <c r="B13" s="37" t="s">
        <v>147</v>
      </c>
      <c r="C13" s="103">
        <f>SUM(C15+C38+C41+C43+C45)</f>
        <v>1778.8000000000002</v>
      </c>
      <c r="D13" s="103">
        <f aca="true" t="shared" si="0" ref="D13:R13">SUM(D15+D38+D41+D43+D45)</f>
        <v>1685.3000000000002</v>
      </c>
      <c r="E13" s="103">
        <f t="shared" si="0"/>
        <v>1023.0999999999999</v>
      </c>
      <c r="F13" s="103">
        <f t="shared" si="0"/>
        <v>93.5</v>
      </c>
      <c r="G13" s="103">
        <f t="shared" si="0"/>
        <v>993.4999999999999</v>
      </c>
      <c r="H13" s="103">
        <f t="shared" si="0"/>
        <v>899.9999999999999</v>
      </c>
      <c r="I13" s="103">
        <f t="shared" si="0"/>
        <v>458.9</v>
      </c>
      <c r="J13" s="103">
        <f t="shared" si="0"/>
        <v>93.5</v>
      </c>
      <c r="K13" s="103">
        <f t="shared" si="0"/>
        <v>785.3000000000001</v>
      </c>
      <c r="L13" s="103">
        <f t="shared" si="0"/>
        <v>785.3000000000001</v>
      </c>
      <c r="M13" s="103">
        <f t="shared" si="0"/>
        <v>564.1999999999999</v>
      </c>
      <c r="N13" s="103">
        <f t="shared" si="0"/>
        <v>0</v>
      </c>
      <c r="O13" s="103">
        <f t="shared" si="0"/>
        <v>0</v>
      </c>
      <c r="P13" s="103">
        <f t="shared" si="0"/>
        <v>0</v>
      </c>
      <c r="Q13" s="103">
        <f t="shared" si="0"/>
        <v>0</v>
      </c>
      <c r="R13" s="104">
        <f t="shared" si="0"/>
        <v>0</v>
      </c>
    </row>
    <row r="14" spans="1:18" ht="15" customHeight="1">
      <c r="A14" s="55">
        <v>2</v>
      </c>
      <c r="B14" s="88" t="s">
        <v>110</v>
      </c>
      <c r="C14" s="105">
        <f>SUM(C15+C38+C41+C43+C45)</f>
        <v>1778.8000000000002</v>
      </c>
      <c r="D14" s="105">
        <f aca="true" t="shared" si="1" ref="D14:R14">SUM(D15+D38+D41+D43+D45)</f>
        <v>1685.3000000000002</v>
      </c>
      <c r="E14" s="105">
        <f t="shared" si="1"/>
        <v>1023.0999999999999</v>
      </c>
      <c r="F14" s="105">
        <f t="shared" si="1"/>
        <v>93.5</v>
      </c>
      <c r="G14" s="105">
        <f t="shared" si="1"/>
        <v>993.4999999999999</v>
      </c>
      <c r="H14" s="105">
        <f t="shared" si="1"/>
        <v>899.9999999999999</v>
      </c>
      <c r="I14" s="105">
        <f t="shared" si="1"/>
        <v>458.9</v>
      </c>
      <c r="J14" s="105">
        <f t="shared" si="1"/>
        <v>93.5</v>
      </c>
      <c r="K14" s="105">
        <f t="shared" si="1"/>
        <v>785.3000000000001</v>
      </c>
      <c r="L14" s="105">
        <f t="shared" si="1"/>
        <v>785.3000000000001</v>
      </c>
      <c r="M14" s="105">
        <f t="shared" si="1"/>
        <v>564.1999999999999</v>
      </c>
      <c r="N14" s="105">
        <f t="shared" si="1"/>
        <v>0</v>
      </c>
      <c r="O14" s="105">
        <f t="shared" si="1"/>
        <v>0</v>
      </c>
      <c r="P14" s="105">
        <f t="shared" si="1"/>
        <v>0</v>
      </c>
      <c r="Q14" s="105">
        <f t="shared" si="1"/>
        <v>0</v>
      </c>
      <c r="R14" s="106">
        <f t="shared" si="1"/>
        <v>0</v>
      </c>
    </row>
    <row r="15" spans="1:18" ht="15.75">
      <c r="A15" s="55">
        <v>3</v>
      </c>
      <c r="B15" s="23" t="s">
        <v>118</v>
      </c>
      <c r="C15" s="26">
        <f>SUM(C16:C37)</f>
        <v>1425.1000000000001</v>
      </c>
      <c r="D15" s="26">
        <f aca="true" t="shared" si="2" ref="D15:R15">SUM(D16:D37)</f>
        <v>1331.6000000000001</v>
      </c>
      <c r="E15" s="26">
        <f t="shared" si="2"/>
        <v>790.3</v>
      </c>
      <c r="F15" s="26">
        <f t="shared" si="2"/>
        <v>93.5</v>
      </c>
      <c r="G15" s="23">
        <f t="shared" si="2"/>
        <v>937.1999999999998</v>
      </c>
      <c r="H15" s="23">
        <f t="shared" si="2"/>
        <v>843.6999999999998</v>
      </c>
      <c r="I15" s="23">
        <f t="shared" si="2"/>
        <v>422.1</v>
      </c>
      <c r="J15" s="23">
        <f t="shared" si="2"/>
        <v>93.5</v>
      </c>
      <c r="K15" s="23">
        <f t="shared" si="2"/>
        <v>487.9</v>
      </c>
      <c r="L15" s="23">
        <f t="shared" si="2"/>
        <v>487.9</v>
      </c>
      <c r="M15" s="23">
        <f t="shared" si="2"/>
        <v>368.2</v>
      </c>
      <c r="N15" s="23">
        <f t="shared" si="2"/>
        <v>0</v>
      </c>
      <c r="O15" s="23">
        <f t="shared" si="2"/>
        <v>0</v>
      </c>
      <c r="P15" s="23">
        <f t="shared" si="2"/>
        <v>0</v>
      </c>
      <c r="Q15" s="23">
        <f t="shared" si="2"/>
        <v>0</v>
      </c>
      <c r="R15" s="107">
        <f t="shared" si="2"/>
        <v>0</v>
      </c>
    </row>
    <row r="16" spans="1:18" ht="15.75">
      <c r="A16" s="55">
        <v>4</v>
      </c>
      <c r="B16" s="40" t="s">
        <v>41</v>
      </c>
      <c r="C16" s="108">
        <f aca="true" t="shared" si="3" ref="C16:C35">SUM(G16,K16,O16)</f>
        <v>98.7</v>
      </c>
      <c r="D16" s="108">
        <f aca="true" t="shared" si="4" ref="D16:D35">SUM(H16,L16,P16)</f>
        <v>98.7</v>
      </c>
      <c r="E16" s="108">
        <f aca="true" t="shared" si="5" ref="E16:E35">SUM(I16,M16,Q16)</f>
        <v>57.9</v>
      </c>
      <c r="F16" s="108">
        <f aca="true" t="shared" si="6" ref="F16:F35">SUM(J16,N16,R16)</f>
        <v>0</v>
      </c>
      <c r="G16" s="40">
        <f>SUM(H16+J16)</f>
        <v>98.7</v>
      </c>
      <c r="H16" s="40">
        <v>98.7</v>
      </c>
      <c r="I16" s="40">
        <v>57.9</v>
      </c>
      <c r="J16" s="40">
        <v>0</v>
      </c>
      <c r="K16" s="40">
        <f>SUM(L16+N16)</f>
        <v>0</v>
      </c>
      <c r="L16" s="40"/>
      <c r="M16" s="40"/>
      <c r="N16" s="40"/>
      <c r="O16" s="40">
        <f>SUM(P16+R16)</f>
        <v>0</v>
      </c>
      <c r="P16" s="40"/>
      <c r="Q16" s="40"/>
      <c r="R16" s="109"/>
    </row>
    <row r="17" spans="1:18" ht="15.75">
      <c r="A17" s="55">
        <v>5</v>
      </c>
      <c r="B17" s="40" t="s">
        <v>69</v>
      </c>
      <c r="C17" s="108">
        <f t="shared" si="3"/>
        <v>8.8</v>
      </c>
      <c r="D17" s="108">
        <f t="shared" si="4"/>
        <v>8.8</v>
      </c>
      <c r="E17" s="108">
        <f t="shared" si="5"/>
        <v>0</v>
      </c>
      <c r="F17" s="108">
        <f t="shared" si="6"/>
        <v>0</v>
      </c>
      <c r="G17" s="40">
        <f aca="true" t="shared" si="7" ref="G17:G37">SUM(H17+J17)</f>
        <v>8.8</v>
      </c>
      <c r="H17" s="40">
        <v>8.8</v>
      </c>
      <c r="I17" s="40"/>
      <c r="J17" s="40">
        <v>0</v>
      </c>
      <c r="K17" s="40">
        <f aca="true" t="shared" si="8" ref="K17:K37">SUM(L17+N17)</f>
        <v>0</v>
      </c>
      <c r="L17" s="40"/>
      <c r="M17" s="40"/>
      <c r="N17" s="40"/>
      <c r="O17" s="40">
        <f aca="true" t="shared" si="9" ref="O17:O37">SUM(P17+R17)</f>
        <v>0</v>
      </c>
      <c r="P17" s="40"/>
      <c r="Q17" s="40"/>
      <c r="R17" s="109"/>
    </row>
    <row r="18" spans="1:18" ht="15.75">
      <c r="A18" s="55">
        <v>6</v>
      </c>
      <c r="B18" s="40" t="s">
        <v>10</v>
      </c>
      <c r="C18" s="108">
        <f t="shared" si="3"/>
        <v>26</v>
      </c>
      <c r="D18" s="108">
        <f t="shared" si="4"/>
        <v>26</v>
      </c>
      <c r="E18" s="108">
        <f t="shared" si="5"/>
        <v>19.8</v>
      </c>
      <c r="F18" s="108">
        <f t="shared" si="6"/>
        <v>0</v>
      </c>
      <c r="G18" s="40">
        <f t="shared" si="7"/>
        <v>26</v>
      </c>
      <c r="H18" s="40">
        <v>26</v>
      </c>
      <c r="I18" s="40">
        <v>19.8</v>
      </c>
      <c r="J18" s="40">
        <v>0</v>
      </c>
      <c r="K18" s="40">
        <f t="shared" si="8"/>
        <v>0</v>
      </c>
      <c r="L18" s="40"/>
      <c r="M18" s="40"/>
      <c r="N18" s="40"/>
      <c r="O18" s="40">
        <f t="shared" si="9"/>
        <v>0</v>
      </c>
      <c r="P18" s="40"/>
      <c r="Q18" s="40"/>
      <c r="R18" s="109"/>
    </row>
    <row r="19" spans="1:18" ht="15.75">
      <c r="A19" s="55">
        <v>7</v>
      </c>
      <c r="B19" s="40" t="s">
        <v>54</v>
      </c>
      <c r="C19" s="108">
        <f t="shared" si="3"/>
        <v>833.5</v>
      </c>
      <c r="D19" s="108">
        <f t="shared" si="4"/>
        <v>828.5</v>
      </c>
      <c r="E19" s="108">
        <f t="shared" si="5"/>
        <v>508.8</v>
      </c>
      <c r="F19" s="108">
        <f t="shared" si="6"/>
        <v>5</v>
      </c>
      <c r="G19" s="40">
        <f t="shared" si="7"/>
        <v>442.5</v>
      </c>
      <c r="H19" s="40">
        <v>437.5</v>
      </c>
      <c r="I19" s="40">
        <v>208.8</v>
      </c>
      <c r="J19" s="40">
        <v>5</v>
      </c>
      <c r="K19" s="40">
        <f t="shared" si="8"/>
        <v>391</v>
      </c>
      <c r="L19" s="40">
        <v>391</v>
      </c>
      <c r="M19" s="40">
        <v>300</v>
      </c>
      <c r="N19" s="40"/>
      <c r="O19" s="40">
        <f t="shared" si="9"/>
        <v>0</v>
      </c>
      <c r="P19" s="40"/>
      <c r="Q19" s="40"/>
      <c r="R19" s="109"/>
    </row>
    <row r="20" spans="1:18" ht="15.75">
      <c r="A20" s="55">
        <v>8</v>
      </c>
      <c r="B20" s="40" t="s">
        <v>36</v>
      </c>
      <c r="C20" s="108">
        <f t="shared" si="3"/>
        <v>58.5</v>
      </c>
      <c r="D20" s="108">
        <f t="shared" si="4"/>
        <v>58.5</v>
      </c>
      <c r="E20" s="108">
        <f t="shared" si="5"/>
        <v>37.3</v>
      </c>
      <c r="F20" s="108">
        <f t="shared" si="6"/>
        <v>0</v>
      </c>
      <c r="G20" s="40">
        <f t="shared" si="7"/>
        <v>58.5</v>
      </c>
      <c r="H20" s="40">
        <v>58.5</v>
      </c>
      <c r="I20" s="40">
        <v>37.3</v>
      </c>
      <c r="J20" s="40">
        <v>0</v>
      </c>
      <c r="K20" s="40">
        <f t="shared" si="8"/>
        <v>0</v>
      </c>
      <c r="L20" s="40"/>
      <c r="M20" s="40"/>
      <c r="N20" s="40"/>
      <c r="O20" s="40">
        <f t="shared" si="9"/>
        <v>0</v>
      </c>
      <c r="P20" s="40"/>
      <c r="Q20" s="40"/>
      <c r="R20" s="109"/>
    </row>
    <row r="21" spans="1:18" ht="15.75">
      <c r="A21" s="55">
        <v>9</v>
      </c>
      <c r="B21" s="40" t="s">
        <v>37</v>
      </c>
      <c r="C21" s="108">
        <f t="shared" si="3"/>
        <v>37.6</v>
      </c>
      <c r="D21" s="108">
        <f t="shared" si="4"/>
        <v>37.6</v>
      </c>
      <c r="E21" s="108">
        <f t="shared" si="5"/>
        <v>24</v>
      </c>
      <c r="F21" s="108">
        <f t="shared" si="6"/>
        <v>0</v>
      </c>
      <c r="G21" s="40">
        <f t="shared" si="7"/>
        <v>37.6</v>
      </c>
      <c r="H21" s="40">
        <v>37.6</v>
      </c>
      <c r="I21" s="40">
        <v>24</v>
      </c>
      <c r="J21" s="40"/>
      <c r="K21" s="40">
        <f t="shared" si="8"/>
        <v>0</v>
      </c>
      <c r="L21" s="40"/>
      <c r="M21" s="40"/>
      <c r="N21" s="40"/>
      <c r="O21" s="40">
        <f t="shared" si="9"/>
        <v>0</v>
      </c>
      <c r="P21" s="40"/>
      <c r="Q21" s="40"/>
      <c r="R21" s="109"/>
    </row>
    <row r="22" spans="1:18" ht="15.75">
      <c r="A22" s="55">
        <v>10</v>
      </c>
      <c r="B22" s="40" t="s">
        <v>38</v>
      </c>
      <c r="C22" s="108">
        <f t="shared" si="3"/>
        <v>43</v>
      </c>
      <c r="D22" s="108">
        <f t="shared" si="4"/>
        <v>43</v>
      </c>
      <c r="E22" s="108">
        <f t="shared" si="5"/>
        <v>28.1</v>
      </c>
      <c r="F22" s="108">
        <f t="shared" si="6"/>
        <v>0</v>
      </c>
      <c r="G22" s="40">
        <f t="shared" si="7"/>
        <v>43</v>
      </c>
      <c r="H22" s="40">
        <v>43</v>
      </c>
      <c r="I22" s="40">
        <v>28.1</v>
      </c>
      <c r="J22" s="40">
        <v>0</v>
      </c>
      <c r="K22" s="40">
        <f t="shared" si="8"/>
        <v>0</v>
      </c>
      <c r="L22" s="40"/>
      <c r="M22" s="40"/>
      <c r="N22" s="40"/>
      <c r="O22" s="40">
        <f t="shared" si="9"/>
        <v>0</v>
      </c>
      <c r="P22" s="40"/>
      <c r="Q22" s="40"/>
      <c r="R22" s="109"/>
    </row>
    <row r="23" spans="1:18" ht="15.75">
      <c r="A23" s="55">
        <v>11</v>
      </c>
      <c r="B23" s="40" t="s">
        <v>39</v>
      </c>
      <c r="C23" s="108">
        <f t="shared" si="3"/>
        <v>31.7</v>
      </c>
      <c r="D23" s="108">
        <f t="shared" si="4"/>
        <v>31.7</v>
      </c>
      <c r="E23" s="108">
        <f t="shared" si="5"/>
        <v>20.7</v>
      </c>
      <c r="F23" s="108">
        <f t="shared" si="6"/>
        <v>0</v>
      </c>
      <c r="G23" s="40">
        <f t="shared" si="7"/>
        <v>31.7</v>
      </c>
      <c r="H23" s="40">
        <v>31.7</v>
      </c>
      <c r="I23" s="40">
        <v>20.7</v>
      </c>
      <c r="J23" s="40"/>
      <c r="K23" s="40">
        <f t="shared" si="8"/>
        <v>0</v>
      </c>
      <c r="L23" s="40"/>
      <c r="M23" s="40"/>
      <c r="N23" s="40"/>
      <c r="O23" s="40">
        <f t="shared" si="9"/>
        <v>0</v>
      </c>
      <c r="P23" s="40"/>
      <c r="Q23" s="40"/>
      <c r="R23" s="109"/>
    </row>
    <row r="24" spans="1:18" ht="15.75">
      <c r="A24" s="55">
        <v>12</v>
      </c>
      <c r="B24" s="40" t="s">
        <v>40</v>
      </c>
      <c r="C24" s="108">
        <f t="shared" si="3"/>
        <v>27.3</v>
      </c>
      <c r="D24" s="108">
        <f t="shared" si="4"/>
        <v>27.3</v>
      </c>
      <c r="E24" s="108">
        <f t="shared" si="5"/>
        <v>17.3</v>
      </c>
      <c r="F24" s="108">
        <f t="shared" si="6"/>
        <v>0</v>
      </c>
      <c r="G24" s="40">
        <f t="shared" si="7"/>
        <v>27.3</v>
      </c>
      <c r="H24" s="40">
        <v>27.3</v>
      </c>
      <c r="I24" s="40">
        <v>17.3</v>
      </c>
      <c r="J24" s="40"/>
      <c r="K24" s="40">
        <f t="shared" si="8"/>
        <v>0</v>
      </c>
      <c r="L24" s="40"/>
      <c r="M24" s="40"/>
      <c r="N24" s="40"/>
      <c r="O24" s="40">
        <f t="shared" si="9"/>
        <v>0</v>
      </c>
      <c r="P24" s="40"/>
      <c r="Q24" s="40"/>
      <c r="R24" s="109"/>
    </row>
    <row r="25" spans="1:18" ht="28.5" customHeight="1">
      <c r="A25" s="55">
        <v>13</v>
      </c>
      <c r="B25" s="110" t="s">
        <v>21</v>
      </c>
      <c r="C25" s="108">
        <f t="shared" si="3"/>
        <v>0.2</v>
      </c>
      <c r="D25" s="108">
        <f t="shared" si="4"/>
        <v>0.2</v>
      </c>
      <c r="E25" s="108">
        <f t="shared" si="5"/>
        <v>0</v>
      </c>
      <c r="F25" s="108">
        <f t="shared" si="6"/>
        <v>0</v>
      </c>
      <c r="G25" s="40">
        <f t="shared" si="7"/>
        <v>0</v>
      </c>
      <c r="H25" s="40"/>
      <c r="I25" s="40"/>
      <c r="J25" s="40"/>
      <c r="K25" s="40">
        <f t="shared" si="8"/>
        <v>0.2</v>
      </c>
      <c r="L25" s="40">
        <v>0.2</v>
      </c>
      <c r="M25" s="40"/>
      <c r="N25" s="40"/>
      <c r="O25" s="40">
        <f t="shared" si="9"/>
        <v>0</v>
      </c>
      <c r="P25" s="40"/>
      <c r="Q25" s="40"/>
      <c r="R25" s="109"/>
    </row>
    <row r="26" spans="1:18" ht="15.75">
      <c r="A26" s="55">
        <v>14</v>
      </c>
      <c r="B26" s="40" t="s">
        <v>11</v>
      </c>
      <c r="C26" s="108">
        <f t="shared" si="3"/>
        <v>49.8</v>
      </c>
      <c r="D26" s="108">
        <f t="shared" si="4"/>
        <v>49.8</v>
      </c>
      <c r="E26" s="108">
        <f t="shared" si="5"/>
        <v>36</v>
      </c>
      <c r="F26" s="108">
        <f t="shared" si="6"/>
        <v>0</v>
      </c>
      <c r="G26" s="40">
        <f t="shared" si="7"/>
        <v>0</v>
      </c>
      <c r="H26" s="40"/>
      <c r="I26" s="40"/>
      <c r="J26" s="40"/>
      <c r="K26" s="40">
        <f t="shared" si="8"/>
        <v>49.8</v>
      </c>
      <c r="L26" s="40">
        <v>49.8</v>
      </c>
      <c r="M26" s="40">
        <v>36</v>
      </c>
      <c r="N26" s="40"/>
      <c r="O26" s="40">
        <f t="shared" si="9"/>
        <v>0</v>
      </c>
      <c r="P26" s="40"/>
      <c r="Q26" s="40"/>
      <c r="R26" s="109"/>
    </row>
    <row r="27" spans="1:18" ht="15.75">
      <c r="A27" s="55">
        <v>15</v>
      </c>
      <c r="B27" s="40" t="s">
        <v>32</v>
      </c>
      <c r="C27" s="108">
        <f t="shared" si="3"/>
        <v>13.2</v>
      </c>
      <c r="D27" s="108">
        <f t="shared" si="4"/>
        <v>13.2</v>
      </c>
      <c r="E27" s="108">
        <f t="shared" si="5"/>
        <v>9.6</v>
      </c>
      <c r="F27" s="108">
        <f t="shared" si="6"/>
        <v>0</v>
      </c>
      <c r="G27" s="40">
        <f t="shared" si="7"/>
        <v>0</v>
      </c>
      <c r="H27" s="40"/>
      <c r="I27" s="40"/>
      <c r="J27" s="40"/>
      <c r="K27" s="40">
        <f t="shared" si="8"/>
        <v>13.2</v>
      </c>
      <c r="L27" s="40">
        <v>13.2</v>
      </c>
      <c r="M27" s="40">
        <v>9.6</v>
      </c>
      <c r="N27" s="40"/>
      <c r="O27" s="40">
        <f t="shared" si="9"/>
        <v>0</v>
      </c>
      <c r="P27" s="40"/>
      <c r="Q27" s="40"/>
      <c r="R27" s="109"/>
    </row>
    <row r="28" spans="1:18" ht="31.5">
      <c r="A28" s="55">
        <v>16</v>
      </c>
      <c r="B28" s="110" t="s">
        <v>22</v>
      </c>
      <c r="C28" s="108">
        <f t="shared" si="3"/>
        <v>7.2</v>
      </c>
      <c r="D28" s="108">
        <f t="shared" si="4"/>
        <v>7.2</v>
      </c>
      <c r="E28" s="108">
        <f t="shared" si="5"/>
        <v>5.5</v>
      </c>
      <c r="F28" s="108">
        <f t="shared" si="6"/>
        <v>0</v>
      </c>
      <c r="G28" s="40">
        <f t="shared" si="7"/>
        <v>0</v>
      </c>
      <c r="H28" s="40"/>
      <c r="I28" s="40"/>
      <c r="J28" s="40"/>
      <c r="K28" s="40">
        <f t="shared" si="8"/>
        <v>7.2</v>
      </c>
      <c r="L28" s="40">
        <v>7.2</v>
      </c>
      <c r="M28" s="40">
        <v>5.5</v>
      </c>
      <c r="N28" s="40"/>
      <c r="O28" s="40">
        <f t="shared" si="9"/>
        <v>0</v>
      </c>
      <c r="P28" s="40"/>
      <c r="Q28" s="40"/>
      <c r="R28" s="109"/>
    </row>
    <row r="29" spans="1:18" ht="15.75">
      <c r="A29" s="55">
        <v>17</v>
      </c>
      <c r="B29" s="110" t="s">
        <v>20</v>
      </c>
      <c r="C29" s="108">
        <f t="shared" si="3"/>
        <v>3</v>
      </c>
      <c r="D29" s="108">
        <f t="shared" si="4"/>
        <v>3</v>
      </c>
      <c r="E29" s="108">
        <f t="shared" si="5"/>
        <v>1.7999999999999998</v>
      </c>
      <c r="F29" s="108">
        <f t="shared" si="6"/>
        <v>0</v>
      </c>
      <c r="G29" s="40">
        <f t="shared" si="7"/>
        <v>0.8</v>
      </c>
      <c r="H29" s="40">
        <v>0.8</v>
      </c>
      <c r="I29" s="40">
        <v>0.6</v>
      </c>
      <c r="J29" s="40">
        <v>0</v>
      </c>
      <c r="K29" s="40">
        <f t="shared" si="8"/>
        <v>2.2</v>
      </c>
      <c r="L29" s="40">
        <v>2.2</v>
      </c>
      <c r="M29" s="40">
        <v>1.2</v>
      </c>
      <c r="N29" s="40"/>
      <c r="O29" s="40">
        <f t="shared" si="9"/>
        <v>0</v>
      </c>
      <c r="P29" s="40"/>
      <c r="Q29" s="40"/>
      <c r="R29" s="109"/>
    </row>
    <row r="30" spans="1:18" ht="15.75">
      <c r="A30" s="55">
        <v>18</v>
      </c>
      <c r="B30" s="40" t="s">
        <v>23</v>
      </c>
      <c r="C30" s="108">
        <f t="shared" si="3"/>
        <v>20.2</v>
      </c>
      <c r="D30" s="108">
        <f t="shared" si="4"/>
        <v>20.2</v>
      </c>
      <c r="E30" s="108">
        <f t="shared" si="5"/>
        <v>14.1</v>
      </c>
      <c r="F30" s="108">
        <f t="shared" si="6"/>
        <v>0</v>
      </c>
      <c r="G30" s="40">
        <f t="shared" si="7"/>
        <v>2</v>
      </c>
      <c r="H30" s="40">
        <v>2</v>
      </c>
      <c r="I30" s="40">
        <v>0.7</v>
      </c>
      <c r="J30" s="40">
        <v>0</v>
      </c>
      <c r="K30" s="40">
        <f t="shared" si="8"/>
        <v>18.2</v>
      </c>
      <c r="L30" s="40">
        <v>18.2</v>
      </c>
      <c r="M30" s="40">
        <v>13.4</v>
      </c>
      <c r="N30" s="40"/>
      <c r="O30" s="40">
        <f t="shared" si="9"/>
        <v>0</v>
      </c>
      <c r="P30" s="40"/>
      <c r="Q30" s="40"/>
      <c r="R30" s="109"/>
    </row>
    <row r="31" spans="1:18" ht="15.75">
      <c r="A31" s="55">
        <v>19</v>
      </c>
      <c r="B31" s="40" t="s">
        <v>8</v>
      </c>
      <c r="C31" s="108">
        <f t="shared" si="3"/>
        <v>10.5</v>
      </c>
      <c r="D31" s="108">
        <f t="shared" si="4"/>
        <v>10.5</v>
      </c>
      <c r="E31" s="108">
        <f t="shared" si="5"/>
        <v>8</v>
      </c>
      <c r="F31" s="108">
        <f t="shared" si="6"/>
        <v>0</v>
      </c>
      <c r="G31" s="40">
        <f t="shared" si="7"/>
        <v>9</v>
      </c>
      <c r="H31" s="40">
        <v>9</v>
      </c>
      <c r="I31" s="40">
        <v>6.9</v>
      </c>
      <c r="J31" s="40">
        <v>0</v>
      </c>
      <c r="K31" s="40">
        <f t="shared" si="8"/>
        <v>1.5</v>
      </c>
      <c r="L31" s="40">
        <v>1.5</v>
      </c>
      <c r="M31" s="40">
        <v>1.1</v>
      </c>
      <c r="N31" s="40"/>
      <c r="O31" s="40">
        <f t="shared" si="9"/>
        <v>0</v>
      </c>
      <c r="P31" s="40"/>
      <c r="Q31" s="40"/>
      <c r="R31" s="109"/>
    </row>
    <row r="32" spans="1:18" ht="15.75">
      <c r="A32" s="55">
        <v>20</v>
      </c>
      <c r="B32" s="40" t="s">
        <v>1</v>
      </c>
      <c r="C32" s="108">
        <f t="shared" si="3"/>
        <v>1.8</v>
      </c>
      <c r="D32" s="108">
        <f t="shared" si="4"/>
        <v>1.8</v>
      </c>
      <c r="E32" s="108">
        <f t="shared" si="5"/>
        <v>0</v>
      </c>
      <c r="F32" s="108">
        <f t="shared" si="6"/>
        <v>0</v>
      </c>
      <c r="G32" s="40">
        <f t="shared" si="7"/>
        <v>1.8</v>
      </c>
      <c r="H32" s="40">
        <v>1.8</v>
      </c>
      <c r="I32" s="40"/>
      <c r="J32" s="40">
        <v>0</v>
      </c>
      <c r="K32" s="40">
        <f t="shared" si="8"/>
        <v>0</v>
      </c>
      <c r="L32" s="40"/>
      <c r="M32" s="40"/>
      <c r="N32" s="40"/>
      <c r="O32" s="40">
        <f t="shared" si="9"/>
        <v>0</v>
      </c>
      <c r="P32" s="40"/>
      <c r="Q32" s="40"/>
      <c r="R32" s="109"/>
    </row>
    <row r="33" spans="1:18" ht="30.75" customHeight="1">
      <c r="A33" s="55">
        <v>21</v>
      </c>
      <c r="B33" s="110" t="s">
        <v>13</v>
      </c>
      <c r="C33" s="108">
        <f t="shared" si="3"/>
        <v>0.5</v>
      </c>
      <c r="D33" s="108">
        <f t="shared" si="4"/>
        <v>0.5</v>
      </c>
      <c r="E33" s="108">
        <f t="shared" si="5"/>
        <v>0.4</v>
      </c>
      <c r="F33" s="108">
        <f t="shared" si="6"/>
        <v>0</v>
      </c>
      <c r="G33" s="40">
        <f t="shared" si="7"/>
        <v>0</v>
      </c>
      <c r="H33" s="40"/>
      <c r="I33" s="40"/>
      <c r="J33" s="40"/>
      <c r="K33" s="40">
        <f t="shared" si="8"/>
        <v>0.5</v>
      </c>
      <c r="L33" s="40">
        <v>0.5</v>
      </c>
      <c r="M33" s="40">
        <v>0.4</v>
      </c>
      <c r="N33" s="40"/>
      <c r="O33" s="40">
        <f t="shared" si="9"/>
        <v>0</v>
      </c>
      <c r="P33" s="40"/>
      <c r="Q33" s="40"/>
      <c r="R33" s="109"/>
    </row>
    <row r="34" spans="1:18" ht="48" customHeight="1">
      <c r="A34" s="55">
        <v>22</v>
      </c>
      <c r="B34" s="110" t="s">
        <v>151</v>
      </c>
      <c r="C34" s="108">
        <f t="shared" si="3"/>
        <v>4.3999999999999995</v>
      </c>
      <c r="D34" s="108">
        <f t="shared" si="4"/>
        <v>4.3999999999999995</v>
      </c>
      <c r="E34" s="108">
        <f t="shared" si="5"/>
        <v>1</v>
      </c>
      <c r="F34" s="108">
        <f t="shared" si="6"/>
        <v>0</v>
      </c>
      <c r="G34" s="40">
        <f t="shared" si="7"/>
        <v>0.3</v>
      </c>
      <c r="H34" s="40">
        <v>0.3</v>
      </c>
      <c r="I34" s="40"/>
      <c r="J34" s="40">
        <v>0</v>
      </c>
      <c r="K34" s="40">
        <f t="shared" si="8"/>
        <v>4.1</v>
      </c>
      <c r="L34" s="40">
        <v>4.1</v>
      </c>
      <c r="M34" s="40">
        <v>1</v>
      </c>
      <c r="N34" s="40"/>
      <c r="O34" s="40">
        <f t="shared" si="9"/>
        <v>0</v>
      </c>
      <c r="P34" s="40"/>
      <c r="Q34" s="40"/>
      <c r="R34" s="109"/>
    </row>
    <row r="35" spans="1:18" ht="13.5" customHeight="1">
      <c r="A35" s="55">
        <v>23</v>
      </c>
      <c r="B35" s="40" t="s">
        <v>2</v>
      </c>
      <c r="C35" s="108">
        <f t="shared" si="3"/>
        <v>1.3</v>
      </c>
      <c r="D35" s="108">
        <f t="shared" si="4"/>
        <v>1.3</v>
      </c>
      <c r="E35" s="108">
        <f t="shared" si="5"/>
        <v>0</v>
      </c>
      <c r="F35" s="108">
        <f t="shared" si="6"/>
        <v>0</v>
      </c>
      <c r="G35" s="40">
        <f t="shared" si="7"/>
        <v>1.3</v>
      </c>
      <c r="H35" s="40">
        <v>1.3</v>
      </c>
      <c r="I35" s="40"/>
      <c r="J35" s="40">
        <v>0</v>
      </c>
      <c r="K35" s="40">
        <f t="shared" si="8"/>
        <v>0</v>
      </c>
      <c r="L35" s="40"/>
      <c r="M35" s="40"/>
      <c r="N35" s="40"/>
      <c r="O35" s="40">
        <f t="shared" si="9"/>
        <v>0</v>
      </c>
      <c r="P35" s="40"/>
      <c r="Q35" s="40"/>
      <c r="R35" s="109"/>
    </row>
    <row r="36" spans="1:18" ht="15.75">
      <c r="A36" s="55">
        <v>24</v>
      </c>
      <c r="B36" s="40" t="s">
        <v>62</v>
      </c>
      <c r="C36" s="108">
        <f aca="true" t="shared" si="10" ref="C36:F37">SUM(G36,K36,O36)</f>
        <v>88.5</v>
      </c>
      <c r="D36" s="108">
        <f t="shared" si="10"/>
        <v>0</v>
      </c>
      <c r="E36" s="108">
        <f t="shared" si="10"/>
        <v>0</v>
      </c>
      <c r="F36" s="108">
        <f t="shared" si="10"/>
        <v>88.5</v>
      </c>
      <c r="G36" s="40">
        <f t="shared" si="7"/>
        <v>88.5</v>
      </c>
      <c r="H36" s="40"/>
      <c r="I36" s="40"/>
      <c r="J36" s="40">
        <v>88.5</v>
      </c>
      <c r="K36" s="40">
        <f t="shared" si="8"/>
        <v>0</v>
      </c>
      <c r="L36" s="40"/>
      <c r="M36" s="40"/>
      <c r="N36" s="40"/>
      <c r="O36" s="40">
        <f t="shared" si="9"/>
        <v>0</v>
      </c>
      <c r="P36" s="40"/>
      <c r="Q36" s="40"/>
      <c r="R36" s="109"/>
    </row>
    <row r="37" spans="1:18" ht="15.75">
      <c r="A37" s="55">
        <v>25</v>
      </c>
      <c r="B37" s="40" t="s">
        <v>0</v>
      </c>
      <c r="C37" s="108">
        <f t="shared" si="10"/>
        <v>59.4</v>
      </c>
      <c r="D37" s="108">
        <f t="shared" si="10"/>
        <v>59.4</v>
      </c>
      <c r="E37" s="108">
        <f t="shared" si="10"/>
        <v>0</v>
      </c>
      <c r="F37" s="108">
        <f t="shared" si="10"/>
        <v>0</v>
      </c>
      <c r="G37" s="40">
        <f t="shared" si="7"/>
        <v>59.4</v>
      </c>
      <c r="H37" s="40">
        <v>59.4</v>
      </c>
      <c r="I37" s="40"/>
      <c r="J37" s="40"/>
      <c r="K37" s="40">
        <f t="shared" si="8"/>
        <v>0</v>
      </c>
      <c r="L37" s="40"/>
      <c r="M37" s="40"/>
      <c r="N37" s="40"/>
      <c r="O37" s="23">
        <f t="shared" si="9"/>
        <v>0</v>
      </c>
      <c r="P37" s="40"/>
      <c r="Q37" s="40"/>
      <c r="R37" s="109"/>
    </row>
    <row r="38" spans="1:18" ht="15.75">
      <c r="A38" s="55">
        <v>26</v>
      </c>
      <c r="B38" s="23" t="s">
        <v>119</v>
      </c>
      <c r="C38" s="26">
        <f>SUM(C39:C40)</f>
        <v>31.8</v>
      </c>
      <c r="D38" s="26">
        <f aca="true" t="shared" si="11" ref="D38:R38">SUM(D39:D40)</f>
        <v>31.8</v>
      </c>
      <c r="E38" s="26">
        <f t="shared" si="11"/>
        <v>22.3</v>
      </c>
      <c r="F38" s="26">
        <f t="shared" si="11"/>
        <v>0</v>
      </c>
      <c r="G38" s="23">
        <f t="shared" si="11"/>
        <v>7.1</v>
      </c>
      <c r="H38" s="23">
        <f t="shared" si="11"/>
        <v>7.1</v>
      </c>
      <c r="I38" s="23">
        <f t="shared" si="11"/>
        <v>5.4</v>
      </c>
      <c r="J38" s="23">
        <f t="shared" si="11"/>
        <v>0</v>
      </c>
      <c r="K38" s="23">
        <f t="shared" si="11"/>
        <v>24.700000000000003</v>
      </c>
      <c r="L38" s="23">
        <f t="shared" si="11"/>
        <v>24.700000000000003</v>
      </c>
      <c r="M38" s="23">
        <f t="shared" si="11"/>
        <v>16.9</v>
      </c>
      <c r="N38" s="23">
        <f t="shared" si="11"/>
        <v>0</v>
      </c>
      <c r="O38" s="23">
        <f t="shared" si="11"/>
        <v>0</v>
      </c>
      <c r="P38" s="23">
        <f t="shared" si="11"/>
        <v>0</v>
      </c>
      <c r="Q38" s="23">
        <f t="shared" si="11"/>
        <v>0</v>
      </c>
      <c r="R38" s="25">
        <f t="shared" si="11"/>
        <v>0</v>
      </c>
    </row>
    <row r="39" spans="1:18" ht="15.75">
      <c r="A39" s="55">
        <v>27</v>
      </c>
      <c r="B39" s="110" t="s">
        <v>25</v>
      </c>
      <c r="C39" s="108">
        <f aca="true" t="shared" si="12" ref="C39:F40">SUM(G39,K39,O39)</f>
        <v>15.2</v>
      </c>
      <c r="D39" s="108">
        <f t="shared" si="12"/>
        <v>15.2</v>
      </c>
      <c r="E39" s="108">
        <f t="shared" si="12"/>
        <v>10.9</v>
      </c>
      <c r="F39" s="108">
        <f t="shared" si="12"/>
        <v>0</v>
      </c>
      <c r="G39" s="40">
        <f>SUM(H39+J39)</f>
        <v>7.1</v>
      </c>
      <c r="H39" s="40">
        <v>7.1</v>
      </c>
      <c r="I39" s="40">
        <v>5.4</v>
      </c>
      <c r="J39" s="40">
        <v>0</v>
      </c>
      <c r="K39" s="40">
        <f>SUM(L39+N39)</f>
        <v>8.1</v>
      </c>
      <c r="L39" s="40">
        <v>8.1</v>
      </c>
      <c r="M39" s="40">
        <v>5.5</v>
      </c>
      <c r="N39" s="40"/>
      <c r="O39" s="40">
        <f>SUM(P39,R39)</f>
        <v>0</v>
      </c>
      <c r="P39" s="40"/>
      <c r="Q39" s="40"/>
      <c r="R39" s="109"/>
    </row>
    <row r="40" spans="1:18" ht="15.75">
      <c r="A40" s="55">
        <v>28</v>
      </c>
      <c r="B40" s="40" t="s">
        <v>42</v>
      </c>
      <c r="C40" s="108">
        <f t="shared" si="12"/>
        <v>16.6</v>
      </c>
      <c r="D40" s="108">
        <f t="shared" si="12"/>
        <v>16.6</v>
      </c>
      <c r="E40" s="108">
        <f t="shared" si="12"/>
        <v>11.4</v>
      </c>
      <c r="F40" s="108">
        <f t="shared" si="12"/>
        <v>0</v>
      </c>
      <c r="G40" s="40">
        <f>SUM(H40+J40)</f>
        <v>0</v>
      </c>
      <c r="H40" s="40">
        <v>0</v>
      </c>
      <c r="I40" s="40">
        <v>0</v>
      </c>
      <c r="J40" s="40">
        <v>0</v>
      </c>
      <c r="K40" s="40">
        <f>SUM(L40+N40)</f>
        <v>16.6</v>
      </c>
      <c r="L40" s="40">
        <v>16.6</v>
      </c>
      <c r="M40" s="40">
        <v>11.4</v>
      </c>
      <c r="N40" s="40"/>
      <c r="O40" s="40">
        <f>SUM(P40,R40)</f>
        <v>0</v>
      </c>
      <c r="P40" s="40"/>
      <c r="Q40" s="40"/>
      <c r="R40" s="109"/>
    </row>
    <row r="41" spans="1:18" ht="31.5">
      <c r="A41" s="55">
        <v>29</v>
      </c>
      <c r="B41" s="111" t="s">
        <v>120</v>
      </c>
      <c r="C41" s="26">
        <f>SUM(C42:C42)</f>
        <v>149</v>
      </c>
      <c r="D41" s="26">
        <f aca="true" t="shared" si="13" ref="D41:R41">SUM(D42:D42)</f>
        <v>149</v>
      </c>
      <c r="E41" s="26">
        <f t="shared" si="13"/>
        <v>102.6</v>
      </c>
      <c r="F41" s="26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0</v>
      </c>
      <c r="J41" s="23">
        <f t="shared" si="13"/>
        <v>0</v>
      </c>
      <c r="K41" s="23">
        <f t="shared" si="13"/>
        <v>149</v>
      </c>
      <c r="L41" s="23">
        <f t="shared" si="13"/>
        <v>149</v>
      </c>
      <c r="M41" s="23">
        <f t="shared" si="13"/>
        <v>102.6</v>
      </c>
      <c r="N41" s="23">
        <f t="shared" si="13"/>
        <v>0</v>
      </c>
      <c r="O41" s="23">
        <f t="shared" si="13"/>
        <v>0</v>
      </c>
      <c r="P41" s="23">
        <f t="shared" si="13"/>
        <v>0</v>
      </c>
      <c r="Q41" s="23">
        <f t="shared" si="13"/>
        <v>0</v>
      </c>
      <c r="R41" s="25">
        <f t="shared" si="13"/>
        <v>0</v>
      </c>
    </row>
    <row r="42" spans="1:18" ht="15.75">
      <c r="A42" s="55">
        <v>30</v>
      </c>
      <c r="B42" s="40" t="s">
        <v>15</v>
      </c>
      <c r="C42" s="108">
        <f>SUM(G42,K42,O42)</f>
        <v>149</v>
      </c>
      <c r="D42" s="108">
        <f>SUM(H42,L42,P42)</f>
        <v>149</v>
      </c>
      <c r="E42" s="108">
        <f>SUM(I42,M42,Q42)</f>
        <v>102.6</v>
      </c>
      <c r="F42" s="108">
        <f>SUM(J42,N42,R42)</f>
        <v>0</v>
      </c>
      <c r="G42" s="40">
        <f>SUM(H42+J41:J42)</f>
        <v>0</v>
      </c>
      <c r="H42" s="40"/>
      <c r="I42" s="40"/>
      <c r="J42" s="40"/>
      <c r="K42" s="40">
        <f>SUM(L42+N42)</f>
        <v>149</v>
      </c>
      <c r="L42" s="40">
        <v>149</v>
      </c>
      <c r="M42" s="40">
        <v>102.6</v>
      </c>
      <c r="N42" s="40"/>
      <c r="O42" s="40">
        <f>SUM(P42,R42)</f>
        <v>0</v>
      </c>
      <c r="P42" s="40"/>
      <c r="Q42" s="40"/>
      <c r="R42" s="109"/>
    </row>
    <row r="43" spans="1:18" ht="15.75">
      <c r="A43" s="55">
        <v>31</v>
      </c>
      <c r="B43" s="23" t="s">
        <v>121</v>
      </c>
      <c r="C43" s="26">
        <f aca="true" t="shared" si="14" ref="C43:R43">SUM(C44:C44)</f>
        <v>123.7</v>
      </c>
      <c r="D43" s="26">
        <f t="shared" si="14"/>
        <v>123.7</v>
      </c>
      <c r="E43" s="26">
        <f t="shared" si="14"/>
        <v>76.5</v>
      </c>
      <c r="F43" s="26">
        <f t="shared" si="14"/>
        <v>0</v>
      </c>
      <c r="G43" s="23">
        <f t="shared" si="14"/>
        <v>0</v>
      </c>
      <c r="H43" s="23">
        <f t="shared" si="14"/>
        <v>0</v>
      </c>
      <c r="I43" s="23">
        <f t="shared" si="14"/>
        <v>0</v>
      </c>
      <c r="J43" s="23">
        <f t="shared" si="14"/>
        <v>0</v>
      </c>
      <c r="K43" s="23">
        <f t="shared" si="14"/>
        <v>123.7</v>
      </c>
      <c r="L43" s="23">
        <f t="shared" si="14"/>
        <v>123.7</v>
      </c>
      <c r="M43" s="23">
        <f t="shared" si="14"/>
        <v>76.5</v>
      </c>
      <c r="N43" s="23">
        <f t="shared" si="14"/>
        <v>0</v>
      </c>
      <c r="O43" s="23">
        <f t="shared" si="14"/>
        <v>0</v>
      </c>
      <c r="P43" s="23">
        <f t="shared" si="14"/>
        <v>0</v>
      </c>
      <c r="Q43" s="23">
        <f t="shared" si="14"/>
        <v>0</v>
      </c>
      <c r="R43" s="25">
        <f t="shared" si="14"/>
        <v>0</v>
      </c>
    </row>
    <row r="44" spans="1:18" ht="15.75">
      <c r="A44" s="55">
        <v>32</v>
      </c>
      <c r="B44" s="40" t="s">
        <v>132</v>
      </c>
      <c r="C44" s="108">
        <f>SUM(G44,K44,O44)</f>
        <v>123.7</v>
      </c>
      <c r="D44" s="108">
        <f>SUM(H44,L44,P44)</f>
        <v>123.7</v>
      </c>
      <c r="E44" s="108">
        <f>SUM(I44,M44,Q44)</f>
        <v>76.5</v>
      </c>
      <c r="F44" s="108">
        <f>SUM(J44,N44,R44)</f>
        <v>0</v>
      </c>
      <c r="G44" s="40">
        <f>SUM(H44,J44)</f>
        <v>0</v>
      </c>
      <c r="H44" s="40"/>
      <c r="I44" s="40"/>
      <c r="J44" s="40"/>
      <c r="K44" s="40">
        <f>SUM(L44+N44)</f>
        <v>123.7</v>
      </c>
      <c r="L44" s="40">
        <v>123.7</v>
      </c>
      <c r="M44" s="40">
        <v>76.5</v>
      </c>
      <c r="N44" s="40"/>
      <c r="O44" s="40">
        <f>SUM(P44,R44)</f>
        <v>0</v>
      </c>
      <c r="P44" s="40"/>
      <c r="Q44" s="40"/>
      <c r="R44" s="109"/>
    </row>
    <row r="45" spans="1:18" ht="15.75">
      <c r="A45" s="55">
        <v>33</v>
      </c>
      <c r="B45" s="23" t="s">
        <v>122</v>
      </c>
      <c r="C45" s="26">
        <f aca="true" t="shared" si="15" ref="C45:R45">SUM(C46:C46)</f>
        <v>49.2</v>
      </c>
      <c r="D45" s="26">
        <f t="shared" si="15"/>
        <v>49.2</v>
      </c>
      <c r="E45" s="26">
        <f t="shared" si="15"/>
        <v>31.4</v>
      </c>
      <c r="F45" s="26">
        <f t="shared" si="15"/>
        <v>0</v>
      </c>
      <c r="G45" s="23">
        <f t="shared" si="15"/>
        <v>49.2</v>
      </c>
      <c r="H45" s="23">
        <f t="shared" si="15"/>
        <v>49.2</v>
      </c>
      <c r="I45" s="23">
        <f t="shared" si="15"/>
        <v>31.4</v>
      </c>
      <c r="J45" s="23">
        <f t="shared" si="15"/>
        <v>0</v>
      </c>
      <c r="K45" s="23">
        <f t="shared" si="15"/>
        <v>0</v>
      </c>
      <c r="L45" s="23">
        <f t="shared" si="15"/>
        <v>0</v>
      </c>
      <c r="M45" s="23">
        <f t="shared" si="15"/>
        <v>0</v>
      </c>
      <c r="N45" s="23">
        <f t="shared" si="15"/>
        <v>0</v>
      </c>
      <c r="O45" s="23">
        <f t="shared" si="15"/>
        <v>0</v>
      </c>
      <c r="P45" s="23">
        <f t="shared" si="15"/>
        <v>0</v>
      </c>
      <c r="Q45" s="23">
        <f t="shared" si="15"/>
        <v>0</v>
      </c>
      <c r="R45" s="25">
        <f t="shared" si="15"/>
        <v>0</v>
      </c>
    </row>
    <row r="46" spans="1:18" ht="15.75">
      <c r="A46" s="55">
        <v>34</v>
      </c>
      <c r="B46" s="40" t="s">
        <v>131</v>
      </c>
      <c r="C46" s="108">
        <f>SUM(G46,K46,O46)</f>
        <v>49.2</v>
      </c>
      <c r="D46" s="108">
        <f>SUM(H46,L46,P46)</f>
        <v>49.2</v>
      </c>
      <c r="E46" s="108">
        <f>SUM(I46,M46,Q46)</f>
        <v>31.4</v>
      </c>
      <c r="F46" s="108">
        <f>SUM(J46,N46,R46)</f>
        <v>0</v>
      </c>
      <c r="G46" s="40">
        <f>SUM(H46+J46)</f>
        <v>49.2</v>
      </c>
      <c r="H46" s="40">
        <v>49.2</v>
      </c>
      <c r="I46" s="40">
        <v>31.4</v>
      </c>
      <c r="J46" s="40">
        <v>0</v>
      </c>
      <c r="K46" s="40">
        <f>SUM(L46,N46)</f>
        <v>0</v>
      </c>
      <c r="L46" s="40"/>
      <c r="M46" s="40"/>
      <c r="N46" s="40"/>
      <c r="O46" s="40">
        <f>SUM(P46,R46)</f>
        <v>0</v>
      </c>
      <c r="P46" s="40"/>
      <c r="Q46" s="40"/>
      <c r="R46" s="109"/>
    </row>
    <row r="47" spans="1:18" ht="16.5" thickBot="1">
      <c r="A47" s="55">
        <v>35</v>
      </c>
      <c r="B47" s="112"/>
      <c r="C47" s="113"/>
      <c r="D47" s="113"/>
      <c r="E47" s="113"/>
      <c r="F47" s="113"/>
      <c r="G47" s="114"/>
      <c r="H47" s="112"/>
      <c r="I47" s="112"/>
      <c r="J47" s="112"/>
      <c r="K47" s="114"/>
      <c r="L47" s="112"/>
      <c r="M47" s="112"/>
      <c r="N47" s="112"/>
      <c r="O47" s="114"/>
      <c r="P47" s="112"/>
      <c r="Q47" s="112"/>
      <c r="R47" s="115"/>
    </row>
    <row r="48" spans="1:18" ht="36.75" customHeight="1" thickBot="1">
      <c r="A48" s="55">
        <v>36</v>
      </c>
      <c r="B48" s="39" t="s">
        <v>134</v>
      </c>
      <c r="C48" s="103">
        <f>SUM(C49+C57+C63+C68+C73+C78+C84+C89+C96)</f>
        <v>2767.2</v>
      </c>
      <c r="D48" s="103">
        <f aca="true" t="shared" si="16" ref="D48:R48">SUM(D49+D57+D63+D68+D73+D78+D84+D89+D96)</f>
        <v>2767.2</v>
      </c>
      <c r="E48" s="103">
        <f t="shared" si="16"/>
        <v>1882.6000000000001</v>
      </c>
      <c r="F48" s="103">
        <f t="shared" si="16"/>
        <v>0</v>
      </c>
      <c r="G48" s="103">
        <f t="shared" si="16"/>
        <v>839.5000000000001</v>
      </c>
      <c r="H48" s="103">
        <f t="shared" si="16"/>
        <v>839.5000000000001</v>
      </c>
      <c r="I48" s="103">
        <f t="shared" si="16"/>
        <v>553.2</v>
      </c>
      <c r="J48" s="103">
        <f t="shared" si="16"/>
        <v>0</v>
      </c>
      <c r="K48" s="103">
        <f t="shared" si="16"/>
        <v>1855</v>
      </c>
      <c r="L48" s="103">
        <f t="shared" si="16"/>
        <v>1855</v>
      </c>
      <c r="M48" s="103">
        <f t="shared" si="16"/>
        <v>1329.4</v>
      </c>
      <c r="N48" s="103">
        <f t="shared" si="16"/>
        <v>0</v>
      </c>
      <c r="O48" s="103">
        <f t="shared" si="16"/>
        <v>72.7</v>
      </c>
      <c r="P48" s="103">
        <f t="shared" si="16"/>
        <v>72.7</v>
      </c>
      <c r="Q48" s="103">
        <f t="shared" si="16"/>
        <v>0</v>
      </c>
      <c r="R48" s="104">
        <f t="shared" si="16"/>
        <v>0</v>
      </c>
    </row>
    <row r="49" spans="1:18" ht="15.75">
      <c r="A49" s="55">
        <v>37</v>
      </c>
      <c r="B49" s="88" t="s">
        <v>110</v>
      </c>
      <c r="C49" s="105">
        <f>SUM(C51)</f>
        <v>103.1</v>
      </c>
      <c r="D49" s="105">
        <f aca="true" t="shared" si="17" ref="D49:R49">SUM(D51)</f>
        <v>103.1</v>
      </c>
      <c r="E49" s="105">
        <f t="shared" si="17"/>
        <v>0</v>
      </c>
      <c r="F49" s="105">
        <f t="shared" si="17"/>
        <v>0</v>
      </c>
      <c r="G49" s="105">
        <f t="shared" si="17"/>
        <v>18.7</v>
      </c>
      <c r="H49" s="105">
        <f t="shared" si="17"/>
        <v>18.7</v>
      </c>
      <c r="I49" s="105">
        <f t="shared" si="17"/>
        <v>0</v>
      </c>
      <c r="J49" s="105">
        <f t="shared" si="17"/>
        <v>0</v>
      </c>
      <c r="K49" s="105">
        <f t="shared" si="17"/>
        <v>84.4</v>
      </c>
      <c r="L49" s="105">
        <f t="shared" si="17"/>
        <v>84.4</v>
      </c>
      <c r="M49" s="105">
        <f t="shared" si="17"/>
        <v>0</v>
      </c>
      <c r="N49" s="105">
        <f t="shared" si="17"/>
        <v>0</v>
      </c>
      <c r="O49" s="105">
        <f t="shared" si="17"/>
        <v>0</v>
      </c>
      <c r="P49" s="105">
        <f t="shared" si="17"/>
        <v>0</v>
      </c>
      <c r="Q49" s="105">
        <f t="shared" si="17"/>
        <v>0</v>
      </c>
      <c r="R49" s="106">
        <f t="shared" si="17"/>
        <v>0</v>
      </c>
    </row>
    <row r="50" spans="1:18" ht="15.75">
      <c r="A50" s="55">
        <v>38</v>
      </c>
      <c r="B50" s="36"/>
      <c r="C50" s="26"/>
      <c r="D50" s="26"/>
      <c r="E50" s="26"/>
      <c r="F50" s="2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5"/>
    </row>
    <row r="51" spans="1:18" ht="13.5" customHeight="1">
      <c r="A51" s="55">
        <v>39</v>
      </c>
      <c r="B51" s="111" t="s">
        <v>123</v>
      </c>
      <c r="C51" s="26">
        <f>SUM(C52:C55)</f>
        <v>103.1</v>
      </c>
      <c r="D51" s="26">
        <f aca="true" t="shared" si="18" ref="D51:R51">SUM(D52:D55)</f>
        <v>103.1</v>
      </c>
      <c r="E51" s="26">
        <f t="shared" si="18"/>
        <v>0</v>
      </c>
      <c r="F51" s="26">
        <f t="shared" si="18"/>
        <v>0</v>
      </c>
      <c r="G51" s="23">
        <f t="shared" si="18"/>
        <v>18.7</v>
      </c>
      <c r="H51" s="23">
        <f t="shared" si="18"/>
        <v>18.7</v>
      </c>
      <c r="I51" s="23">
        <f t="shared" si="18"/>
        <v>0</v>
      </c>
      <c r="J51" s="23">
        <f t="shared" si="18"/>
        <v>0</v>
      </c>
      <c r="K51" s="23">
        <f t="shared" si="18"/>
        <v>84.4</v>
      </c>
      <c r="L51" s="23">
        <f t="shared" si="18"/>
        <v>84.4</v>
      </c>
      <c r="M51" s="23">
        <f t="shared" si="18"/>
        <v>0</v>
      </c>
      <c r="N51" s="23">
        <f t="shared" si="18"/>
        <v>0</v>
      </c>
      <c r="O51" s="23">
        <f t="shared" si="18"/>
        <v>0</v>
      </c>
      <c r="P51" s="23">
        <f t="shared" si="18"/>
        <v>0</v>
      </c>
      <c r="Q51" s="23">
        <f t="shared" si="18"/>
        <v>0</v>
      </c>
      <c r="R51" s="25">
        <f t="shared" si="18"/>
        <v>0</v>
      </c>
    </row>
    <row r="52" spans="1:18" ht="15.75">
      <c r="A52" s="55">
        <v>40</v>
      </c>
      <c r="B52" s="40" t="s">
        <v>77</v>
      </c>
      <c r="C52" s="108">
        <f aca="true" t="shared" si="19" ref="C52:F55">SUM(G52,K52,O52)</f>
        <v>0.3</v>
      </c>
      <c r="D52" s="108">
        <f t="shared" si="19"/>
        <v>0.3</v>
      </c>
      <c r="E52" s="108">
        <f t="shared" si="19"/>
        <v>0</v>
      </c>
      <c r="F52" s="108">
        <f t="shared" si="19"/>
        <v>0</v>
      </c>
      <c r="G52" s="40">
        <f>SUM(H52+J52)</f>
        <v>0.3</v>
      </c>
      <c r="H52" s="40">
        <v>0.3</v>
      </c>
      <c r="I52" s="40"/>
      <c r="J52" s="40">
        <v>0</v>
      </c>
      <c r="K52" s="40">
        <f>SUM(L52+N52)</f>
        <v>0</v>
      </c>
      <c r="L52" s="40"/>
      <c r="M52" s="40"/>
      <c r="N52" s="40"/>
      <c r="O52" s="40">
        <f>SUM(P52,R52)</f>
        <v>0</v>
      </c>
      <c r="P52" s="40"/>
      <c r="Q52" s="40"/>
      <c r="R52" s="109"/>
    </row>
    <row r="53" spans="1:18" ht="15.75">
      <c r="A53" s="55"/>
      <c r="B53" s="40" t="s">
        <v>149</v>
      </c>
      <c r="C53" s="108">
        <f t="shared" si="19"/>
        <v>29</v>
      </c>
      <c r="D53" s="108">
        <f t="shared" si="19"/>
        <v>29</v>
      </c>
      <c r="E53" s="108">
        <f t="shared" si="19"/>
        <v>0</v>
      </c>
      <c r="F53" s="108">
        <f t="shared" si="19"/>
        <v>0</v>
      </c>
      <c r="G53" s="40">
        <f>SUM(H53+J53)</f>
        <v>0</v>
      </c>
      <c r="H53" s="40"/>
      <c r="I53" s="40"/>
      <c r="J53" s="40"/>
      <c r="K53" s="40">
        <f>SUM(L53+N53)</f>
        <v>29</v>
      </c>
      <c r="L53" s="40">
        <v>29</v>
      </c>
      <c r="M53" s="40"/>
      <c r="N53" s="40"/>
      <c r="O53" s="40">
        <f>SUM(P53,R53)</f>
        <v>0</v>
      </c>
      <c r="P53" s="40"/>
      <c r="Q53" s="40"/>
      <c r="R53" s="109"/>
    </row>
    <row r="54" spans="1:18" ht="15.75">
      <c r="A54" s="55">
        <v>41</v>
      </c>
      <c r="B54" s="40" t="s">
        <v>130</v>
      </c>
      <c r="C54" s="108">
        <f t="shared" si="19"/>
        <v>55.4</v>
      </c>
      <c r="D54" s="108">
        <f t="shared" si="19"/>
        <v>55.4</v>
      </c>
      <c r="E54" s="108">
        <f t="shared" si="19"/>
        <v>0</v>
      </c>
      <c r="F54" s="108">
        <f t="shared" si="19"/>
        <v>0</v>
      </c>
      <c r="G54" s="40">
        <f>SUM(H54+J54)</f>
        <v>0</v>
      </c>
      <c r="H54" s="40"/>
      <c r="I54" s="40"/>
      <c r="J54" s="40"/>
      <c r="K54" s="40">
        <f>SUM(L54+N54)</f>
        <v>55.4</v>
      </c>
      <c r="L54" s="40">
        <v>55.4</v>
      </c>
      <c r="M54" s="40"/>
      <c r="N54" s="40"/>
      <c r="O54" s="40">
        <f>SUM(P54,R54)</f>
        <v>0</v>
      </c>
      <c r="P54" s="40"/>
      <c r="Q54" s="40"/>
      <c r="R54" s="109"/>
    </row>
    <row r="55" spans="1:18" ht="15.75">
      <c r="A55" s="55">
        <v>42</v>
      </c>
      <c r="B55" s="40" t="s">
        <v>43</v>
      </c>
      <c r="C55" s="108">
        <f t="shared" si="19"/>
        <v>18.4</v>
      </c>
      <c r="D55" s="108">
        <f t="shared" si="19"/>
        <v>18.4</v>
      </c>
      <c r="E55" s="108">
        <f t="shared" si="19"/>
        <v>0</v>
      </c>
      <c r="F55" s="108">
        <f t="shared" si="19"/>
        <v>0</v>
      </c>
      <c r="G55" s="40">
        <f>SUM(H55+J55)</f>
        <v>18.4</v>
      </c>
      <c r="H55" s="40">
        <v>18.4</v>
      </c>
      <c r="I55" s="40">
        <v>0</v>
      </c>
      <c r="J55" s="40">
        <v>0</v>
      </c>
      <c r="K55" s="40">
        <f>SUM(L55+N55)</f>
        <v>0</v>
      </c>
      <c r="L55" s="40"/>
      <c r="M55" s="40"/>
      <c r="N55" s="40"/>
      <c r="O55" s="40">
        <f>SUM(P55,R55)</f>
        <v>0</v>
      </c>
      <c r="P55" s="40"/>
      <c r="Q55" s="40"/>
      <c r="R55" s="109"/>
    </row>
    <row r="56" spans="1:18" ht="15.75">
      <c r="A56" s="55">
        <v>43</v>
      </c>
      <c r="B56" s="40"/>
      <c r="C56" s="108"/>
      <c r="D56" s="108"/>
      <c r="E56" s="108"/>
      <c r="F56" s="108"/>
      <c r="G56" s="23"/>
      <c r="H56" s="40"/>
      <c r="I56" s="40"/>
      <c r="J56" s="40"/>
      <c r="K56" s="23"/>
      <c r="L56" s="40"/>
      <c r="M56" s="40"/>
      <c r="N56" s="40"/>
      <c r="O56" s="23"/>
      <c r="P56" s="40"/>
      <c r="Q56" s="40"/>
      <c r="R56" s="109"/>
    </row>
    <row r="57" spans="1:18" ht="15.75">
      <c r="A57" s="55">
        <v>44</v>
      </c>
      <c r="B57" s="111" t="s">
        <v>94</v>
      </c>
      <c r="C57" s="26">
        <f>SUM(C59)</f>
        <v>256.1</v>
      </c>
      <c r="D57" s="26">
        <f aca="true" t="shared" si="20" ref="D57:R57">SUM(D59)</f>
        <v>256.1</v>
      </c>
      <c r="E57" s="26">
        <f t="shared" si="20"/>
        <v>161</v>
      </c>
      <c r="F57" s="26">
        <f t="shared" si="20"/>
        <v>0</v>
      </c>
      <c r="G57" s="26">
        <f t="shared" si="20"/>
        <v>127.2</v>
      </c>
      <c r="H57" s="26">
        <f t="shared" si="20"/>
        <v>127.2</v>
      </c>
      <c r="I57" s="26">
        <f t="shared" si="20"/>
        <v>93.8</v>
      </c>
      <c r="J57" s="26">
        <f t="shared" si="20"/>
        <v>0</v>
      </c>
      <c r="K57" s="26">
        <f t="shared" si="20"/>
        <v>90.5</v>
      </c>
      <c r="L57" s="26">
        <f t="shared" si="20"/>
        <v>90.5</v>
      </c>
      <c r="M57" s="26">
        <f t="shared" si="20"/>
        <v>67.2</v>
      </c>
      <c r="N57" s="26">
        <f t="shared" si="20"/>
        <v>0</v>
      </c>
      <c r="O57" s="26">
        <f t="shared" si="20"/>
        <v>38.4</v>
      </c>
      <c r="P57" s="26">
        <f t="shared" si="20"/>
        <v>38.4</v>
      </c>
      <c r="Q57" s="26">
        <f t="shared" si="20"/>
        <v>0</v>
      </c>
      <c r="R57" s="107">
        <f t="shared" si="20"/>
        <v>0</v>
      </c>
    </row>
    <row r="58" spans="1:18" ht="15.75">
      <c r="A58" s="55">
        <v>45</v>
      </c>
      <c r="B58" s="110"/>
      <c r="C58" s="108"/>
      <c r="D58" s="108"/>
      <c r="E58" s="108"/>
      <c r="F58" s="108"/>
      <c r="G58" s="2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109"/>
    </row>
    <row r="59" spans="1:18" ht="13.5" customHeight="1">
      <c r="A59" s="55">
        <v>46</v>
      </c>
      <c r="B59" s="111" t="s">
        <v>123</v>
      </c>
      <c r="C59" s="26">
        <f>SUM(C60+C61)</f>
        <v>256.1</v>
      </c>
      <c r="D59" s="26">
        <f aca="true" t="shared" si="21" ref="D59:R59">SUM(D60+D61)</f>
        <v>256.1</v>
      </c>
      <c r="E59" s="26">
        <f t="shared" si="21"/>
        <v>161</v>
      </c>
      <c r="F59" s="26">
        <f t="shared" si="21"/>
        <v>0</v>
      </c>
      <c r="G59" s="23">
        <f t="shared" si="21"/>
        <v>127.2</v>
      </c>
      <c r="H59" s="23">
        <f t="shared" si="21"/>
        <v>127.2</v>
      </c>
      <c r="I59" s="23">
        <f t="shared" si="21"/>
        <v>93.8</v>
      </c>
      <c r="J59" s="23">
        <f t="shared" si="21"/>
        <v>0</v>
      </c>
      <c r="K59" s="23">
        <f t="shared" si="21"/>
        <v>90.5</v>
      </c>
      <c r="L59" s="23">
        <f t="shared" si="21"/>
        <v>90.5</v>
      </c>
      <c r="M59" s="23">
        <f t="shared" si="21"/>
        <v>67.2</v>
      </c>
      <c r="N59" s="23">
        <f t="shared" si="21"/>
        <v>0</v>
      </c>
      <c r="O59" s="23">
        <f t="shared" si="21"/>
        <v>38.4</v>
      </c>
      <c r="P59" s="23">
        <f t="shared" si="21"/>
        <v>38.4</v>
      </c>
      <c r="Q59" s="23">
        <f t="shared" si="21"/>
        <v>0</v>
      </c>
      <c r="R59" s="25">
        <f t="shared" si="21"/>
        <v>0</v>
      </c>
    </row>
    <row r="60" spans="1:18" ht="31.5" customHeight="1">
      <c r="A60" s="55">
        <v>47</v>
      </c>
      <c r="B60" s="110" t="s">
        <v>71</v>
      </c>
      <c r="C60" s="108">
        <f aca="true" t="shared" si="22" ref="C60:F61">SUM(G60,K60,O60)</f>
        <v>11.2</v>
      </c>
      <c r="D60" s="108">
        <f t="shared" si="22"/>
        <v>11.2</v>
      </c>
      <c r="E60" s="108">
        <f t="shared" si="22"/>
        <v>8.3</v>
      </c>
      <c r="F60" s="108">
        <f t="shared" si="22"/>
        <v>0</v>
      </c>
      <c r="G60" s="40">
        <f>SUM(H60+J60)</f>
        <v>0</v>
      </c>
      <c r="H60" s="40"/>
      <c r="I60" s="40"/>
      <c r="J60" s="40"/>
      <c r="K60" s="40">
        <f>SUM(L60+N60)</f>
        <v>11.2</v>
      </c>
      <c r="L60" s="40">
        <v>11.2</v>
      </c>
      <c r="M60" s="40">
        <v>8.3</v>
      </c>
      <c r="N60" s="40"/>
      <c r="O60" s="40">
        <f>SUM(P60,R60)</f>
        <v>0</v>
      </c>
      <c r="P60" s="40">
        <v>0</v>
      </c>
      <c r="Q60" s="40">
        <v>0</v>
      </c>
      <c r="R60" s="109">
        <v>0</v>
      </c>
    </row>
    <row r="61" spans="1:18" ht="32.25" customHeight="1">
      <c r="A61" s="55">
        <v>48</v>
      </c>
      <c r="B61" s="110" t="s">
        <v>72</v>
      </c>
      <c r="C61" s="108">
        <f t="shared" si="22"/>
        <v>244.9</v>
      </c>
      <c r="D61" s="108">
        <f t="shared" si="22"/>
        <v>244.9</v>
      </c>
      <c r="E61" s="108">
        <f t="shared" si="22"/>
        <v>152.7</v>
      </c>
      <c r="F61" s="108">
        <f t="shared" si="22"/>
        <v>0</v>
      </c>
      <c r="G61" s="40">
        <f>SUM(H61+J61)</f>
        <v>127.2</v>
      </c>
      <c r="H61" s="40">
        <v>127.2</v>
      </c>
      <c r="I61" s="40">
        <v>93.8</v>
      </c>
      <c r="J61" s="40">
        <v>0</v>
      </c>
      <c r="K61" s="40">
        <f>SUM(L61+N61)</f>
        <v>79.3</v>
      </c>
      <c r="L61" s="40">
        <v>79.3</v>
      </c>
      <c r="M61" s="40">
        <v>58.9</v>
      </c>
      <c r="N61" s="40"/>
      <c r="O61" s="40">
        <f>SUM(P61,R61)</f>
        <v>38.4</v>
      </c>
      <c r="P61" s="40">
        <v>38.4</v>
      </c>
      <c r="Q61" s="40">
        <v>0</v>
      </c>
      <c r="R61" s="109">
        <v>0</v>
      </c>
    </row>
    <row r="62" spans="1:18" ht="15.75">
      <c r="A62" s="55">
        <v>49</v>
      </c>
      <c r="B62" s="110"/>
      <c r="C62" s="108"/>
      <c r="D62" s="108"/>
      <c r="E62" s="108"/>
      <c r="F62" s="108"/>
      <c r="G62" s="2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09"/>
    </row>
    <row r="63" spans="1:18" ht="15.75">
      <c r="A63" s="55">
        <v>50</v>
      </c>
      <c r="B63" s="111" t="s">
        <v>95</v>
      </c>
      <c r="C63" s="26">
        <f>SUM(C65)</f>
        <v>177.5</v>
      </c>
      <c r="D63" s="26">
        <f aca="true" t="shared" si="23" ref="D63:R63">SUM(D65)</f>
        <v>177.5</v>
      </c>
      <c r="E63" s="26">
        <f t="shared" si="23"/>
        <v>126.3</v>
      </c>
      <c r="F63" s="26">
        <f t="shared" si="23"/>
        <v>0</v>
      </c>
      <c r="G63" s="26">
        <f t="shared" si="23"/>
        <v>39.7</v>
      </c>
      <c r="H63" s="26">
        <f t="shared" si="23"/>
        <v>39.7</v>
      </c>
      <c r="I63" s="26">
        <f t="shared" si="23"/>
        <v>23.2</v>
      </c>
      <c r="J63" s="26">
        <f t="shared" si="23"/>
        <v>0</v>
      </c>
      <c r="K63" s="26">
        <f t="shared" si="23"/>
        <v>137.8</v>
      </c>
      <c r="L63" s="26">
        <f t="shared" si="23"/>
        <v>137.8</v>
      </c>
      <c r="M63" s="26">
        <f t="shared" si="23"/>
        <v>103.1</v>
      </c>
      <c r="N63" s="26">
        <f t="shared" si="23"/>
        <v>0</v>
      </c>
      <c r="O63" s="26">
        <f t="shared" si="23"/>
        <v>0</v>
      </c>
      <c r="P63" s="26">
        <f t="shared" si="23"/>
        <v>0</v>
      </c>
      <c r="Q63" s="26">
        <f t="shared" si="23"/>
        <v>0</v>
      </c>
      <c r="R63" s="107">
        <f t="shared" si="23"/>
        <v>0</v>
      </c>
    </row>
    <row r="64" spans="1:18" ht="15.75">
      <c r="A64" s="55">
        <v>51</v>
      </c>
      <c r="B64" s="111"/>
      <c r="C64" s="26"/>
      <c r="D64" s="26"/>
      <c r="E64" s="26"/>
      <c r="F64" s="2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5"/>
    </row>
    <row r="65" spans="1:18" ht="13.5" customHeight="1">
      <c r="A65" s="55">
        <v>52</v>
      </c>
      <c r="B65" s="111" t="s">
        <v>123</v>
      </c>
      <c r="C65" s="26">
        <f>SUM(C66)</f>
        <v>177.5</v>
      </c>
      <c r="D65" s="26">
        <f aca="true" t="shared" si="24" ref="D65:R65">SUM(D66)</f>
        <v>177.5</v>
      </c>
      <c r="E65" s="26">
        <f t="shared" si="24"/>
        <v>126.3</v>
      </c>
      <c r="F65" s="26">
        <f t="shared" si="24"/>
        <v>0</v>
      </c>
      <c r="G65" s="23">
        <f t="shared" si="24"/>
        <v>39.7</v>
      </c>
      <c r="H65" s="23">
        <f t="shared" si="24"/>
        <v>39.7</v>
      </c>
      <c r="I65" s="23">
        <f t="shared" si="24"/>
        <v>23.2</v>
      </c>
      <c r="J65" s="23">
        <f t="shared" si="24"/>
        <v>0</v>
      </c>
      <c r="K65" s="23">
        <f t="shared" si="24"/>
        <v>137.8</v>
      </c>
      <c r="L65" s="23">
        <f t="shared" si="24"/>
        <v>137.8</v>
      </c>
      <c r="M65" s="23">
        <f t="shared" si="24"/>
        <v>103.1</v>
      </c>
      <c r="N65" s="23">
        <f t="shared" si="24"/>
        <v>0</v>
      </c>
      <c r="O65" s="23">
        <f t="shared" si="24"/>
        <v>0</v>
      </c>
      <c r="P65" s="23">
        <f t="shared" si="24"/>
        <v>0</v>
      </c>
      <c r="Q65" s="23">
        <f t="shared" si="24"/>
        <v>0</v>
      </c>
      <c r="R65" s="25">
        <f t="shared" si="24"/>
        <v>0</v>
      </c>
    </row>
    <row r="66" spans="1:18" ht="15.75" customHeight="1">
      <c r="A66" s="55">
        <v>53</v>
      </c>
      <c r="B66" s="40" t="s">
        <v>73</v>
      </c>
      <c r="C66" s="108">
        <f>SUM(G66,K66,O66)</f>
        <v>177.5</v>
      </c>
      <c r="D66" s="108">
        <f>SUM(H66,L66,P66)</f>
        <v>177.5</v>
      </c>
      <c r="E66" s="108">
        <f>SUM(I66,M66,Q66)</f>
        <v>126.3</v>
      </c>
      <c r="F66" s="108">
        <f>SUM(J66,N66,R66)</f>
        <v>0</v>
      </c>
      <c r="G66" s="40">
        <f>SUM(H66+J66)</f>
        <v>39.7</v>
      </c>
      <c r="H66" s="40">
        <v>39.7</v>
      </c>
      <c r="I66" s="40">
        <v>23.2</v>
      </c>
      <c r="J66" s="40">
        <v>0</v>
      </c>
      <c r="K66" s="40">
        <f>SUM(L66+N66)</f>
        <v>137.8</v>
      </c>
      <c r="L66" s="40">
        <v>137.8</v>
      </c>
      <c r="M66" s="40">
        <v>103.1</v>
      </c>
      <c r="N66" s="40"/>
      <c r="O66" s="40">
        <f>SUM(P66,R66)</f>
        <v>0</v>
      </c>
      <c r="P66" s="23"/>
      <c r="Q66" s="23"/>
      <c r="R66" s="25"/>
    </row>
    <row r="67" spans="1:18" ht="15.75">
      <c r="A67" s="55">
        <v>54</v>
      </c>
      <c r="B67" s="40"/>
      <c r="C67" s="26"/>
      <c r="D67" s="26"/>
      <c r="E67" s="26"/>
      <c r="F67" s="26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5"/>
    </row>
    <row r="68" spans="1:18" ht="31.5">
      <c r="A68" s="55">
        <v>55</v>
      </c>
      <c r="B68" s="111" t="s">
        <v>96</v>
      </c>
      <c r="C68" s="26">
        <f>SUM(C70)</f>
        <v>666.8</v>
      </c>
      <c r="D68" s="26">
        <f aca="true" t="shared" si="25" ref="D68:R68">SUM(D70)</f>
        <v>666.8</v>
      </c>
      <c r="E68" s="26">
        <f t="shared" si="25"/>
        <v>487.6</v>
      </c>
      <c r="F68" s="26">
        <f t="shared" si="25"/>
        <v>0</v>
      </c>
      <c r="G68" s="26">
        <f t="shared" si="25"/>
        <v>130</v>
      </c>
      <c r="H68" s="26">
        <f t="shared" si="25"/>
        <v>130</v>
      </c>
      <c r="I68" s="26">
        <f t="shared" si="25"/>
        <v>87.8</v>
      </c>
      <c r="J68" s="26">
        <f t="shared" si="25"/>
        <v>0</v>
      </c>
      <c r="K68" s="26">
        <f t="shared" si="25"/>
        <v>533.8</v>
      </c>
      <c r="L68" s="26">
        <f t="shared" si="25"/>
        <v>533.8</v>
      </c>
      <c r="M68" s="26">
        <f t="shared" si="25"/>
        <v>399.8</v>
      </c>
      <c r="N68" s="26">
        <f t="shared" si="25"/>
        <v>0</v>
      </c>
      <c r="O68" s="26">
        <f t="shared" si="25"/>
        <v>3</v>
      </c>
      <c r="P68" s="26">
        <f t="shared" si="25"/>
        <v>3</v>
      </c>
      <c r="Q68" s="26">
        <f t="shared" si="25"/>
        <v>0</v>
      </c>
      <c r="R68" s="107">
        <f t="shared" si="25"/>
        <v>0</v>
      </c>
    </row>
    <row r="69" spans="1:18" ht="15.75">
      <c r="A69" s="55">
        <v>56</v>
      </c>
      <c r="B69" s="111"/>
      <c r="C69" s="26"/>
      <c r="D69" s="26"/>
      <c r="E69" s="26"/>
      <c r="F69" s="2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5"/>
    </row>
    <row r="70" spans="1:18" ht="13.5" customHeight="1">
      <c r="A70" s="55">
        <v>57</v>
      </c>
      <c r="B70" s="111" t="s">
        <v>123</v>
      </c>
      <c r="C70" s="26">
        <f>SUM(C71)</f>
        <v>666.8</v>
      </c>
      <c r="D70" s="26">
        <f aca="true" t="shared" si="26" ref="D70:R70">SUM(D71)</f>
        <v>666.8</v>
      </c>
      <c r="E70" s="26">
        <f t="shared" si="26"/>
        <v>487.6</v>
      </c>
      <c r="F70" s="26">
        <f t="shared" si="26"/>
        <v>0</v>
      </c>
      <c r="G70" s="23">
        <f t="shared" si="26"/>
        <v>130</v>
      </c>
      <c r="H70" s="23">
        <f t="shared" si="26"/>
        <v>130</v>
      </c>
      <c r="I70" s="23">
        <f t="shared" si="26"/>
        <v>87.8</v>
      </c>
      <c r="J70" s="23">
        <f t="shared" si="26"/>
        <v>0</v>
      </c>
      <c r="K70" s="23">
        <f t="shared" si="26"/>
        <v>533.8</v>
      </c>
      <c r="L70" s="23">
        <f t="shared" si="26"/>
        <v>533.8</v>
      </c>
      <c r="M70" s="23">
        <f t="shared" si="26"/>
        <v>399.8</v>
      </c>
      <c r="N70" s="23">
        <f t="shared" si="26"/>
        <v>0</v>
      </c>
      <c r="O70" s="23">
        <f t="shared" si="26"/>
        <v>3</v>
      </c>
      <c r="P70" s="23">
        <f t="shared" si="26"/>
        <v>3</v>
      </c>
      <c r="Q70" s="23">
        <f t="shared" si="26"/>
        <v>0</v>
      </c>
      <c r="R70" s="25">
        <f t="shared" si="26"/>
        <v>0</v>
      </c>
    </row>
    <row r="71" spans="1:18" ht="15.75">
      <c r="A71" s="55">
        <v>58</v>
      </c>
      <c r="B71" s="110" t="s">
        <v>31</v>
      </c>
      <c r="C71" s="108">
        <f>SUM(G71+K71+O71)</f>
        <v>666.8</v>
      </c>
      <c r="D71" s="108">
        <f>SUM(H71+L71+P71)</f>
        <v>666.8</v>
      </c>
      <c r="E71" s="108">
        <f>SUM(I71+M71+Q71)</f>
        <v>487.6</v>
      </c>
      <c r="F71" s="108">
        <f>SUM(J71+N71+R71)</f>
        <v>0</v>
      </c>
      <c r="G71" s="40">
        <f>SUM(H71+J71)</f>
        <v>130</v>
      </c>
      <c r="H71" s="40">
        <v>130</v>
      </c>
      <c r="I71" s="116">
        <v>87.8</v>
      </c>
      <c r="J71" s="116">
        <v>0</v>
      </c>
      <c r="K71" s="40">
        <f>SUM(L71+N71)</f>
        <v>533.8</v>
      </c>
      <c r="L71" s="40">
        <v>533.8</v>
      </c>
      <c r="M71" s="116">
        <v>399.8</v>
      </c>
      <c r="N71" s="116"/>
      <c r="O71" s="116">
        <f>SUM(P71+R71)</f>
        <v>3</v>
      </c>
      <c r="P71" s="116">
        <v>3</v>
      </c>
      <c r="Q71" s="116">
        <v>0</v>
      </c>
      <c r="R71" s="117">
        <v>0</v>
      </c>
    </row>
    <row r="72" spans="1:18" ht="15.75">
      <c r="A72" s="55">
        <v>59</v>
      </c>
      <c r="B72" s="110"/>
      <c r="C72" s="108"/>
      <c r="D72" s="108"/>
      <c r="E72" s="108"/>
      <c r="F72" s="108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7"/>
    </row>
    <row r="73" spans="1:18" ht="31.5">
      <c r="A73" s="55">
        <v>60</v>
      </c>
      <c r="B73" s="111" t="s">
        <v>97</v>
      </c>
      <c r="C73" s="26">
        <f>SUM(C75)</f>
        <v>215.50000000000003</v>
      </c>
      <c r="D73" s="26">
        <f aca="true" t="shared" si="27" ref="D73:R73">SUM(D75)</f>
        <v>215.50000000000003</v>
      </c>
      <c r="E73" s="26">
        <f t="shared" si="27"/>
        <v>157.3</v>
      </c>
      <c r="F73" s="26">
        <f t="shared" si="27"/>
        <v>0</v>
      </c>
      <c r="G73" s="26">
        <f t="shared" si="27"/>
        <v>59.2</v>
      </c>
      <c r="H73" s="26">
        <f t="shared" si="27"/>
        <v>59.2</v>
      </c>
      <c r="I73" s="26">
        <f t="shared" si="27"/>
        <v>40</v>
      </c>
      <c r="J73" s="26">
        <f t="shared" si="27"/>
        <v>0</v>
      </c>
      <c r="K73" s="26">
        <f t="shared" si="27"/>
        <v>155.9</v>
      </c>
      <c r="L73" s="26">
        <f t="shared" si="27"/>
        <v>155.9</v>
      </c>
      <c r="M73" s="26">
        <f t="shared" si="27"/>
        <v>117.3</v>
      </c>
      <c r="N73" s="26">
        <f t="shared" si="27"/>
        <v>0</v>
      </c>
      <c r="O73" s="26">
        <f t="shared" si="27"/>
        <v>0.4</v>
      </c>
      <c r="P73" s="26">
        <f t="shared" si="27"/>
        <v>0.4</v>
      </c>
      <c r="Q73" s="26">
        <f t="shared" si="27"/>
        <v>0</v>
      </c>
      <c r="R73" s="107">
        <f t="shared" si="27"/>
        <v>0</v>
      </c>
    </row>
    <row r="74" spans="1:18" ht="15.75">
      <c r="A74" s="55">
        <v>61</v>
      </c>
      <c r="B74" s="111"/>
      <c r="C74" s="108"/>
      <c r="D74" s="108"/>
      <c r="E74" s="108"/>
      <c r="F74" s="108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7"/>
    </row>
    <row r="75" spans="1:18" ht="13.5" customHeight="1">
      <c r="A75" s="55">
        <v>62</v>
      </c>
      <c r="B75" s="111" t="s">
        <v>123</v>
      </c>
      <c r="C75" s="26">
        <f>SUM(C76)</f>
        <v>215.50000000000003</v>
      </c>
      <c r="D75" s="26">
        <f aca="true" t="shared" si="28" ref="D75:R75">SUM(D76)</f>
        <v>215.50000000000003</v>
      </c>
      <c r="E75" s="26">
        <f t="shared" si="28"/>
        <v>157.3</v>
      </c>
      <c r="F75" s="26">
        <f t="shared" si="28"/>
        <v>0</v>
      </c>
      <c r="G75" s="23">
        <f t="shared" si="28"/>
        <v>59.2</v>
      </c>
      <c r="H75" s="23">
        <f t="shared" si="28"/>
        <v>59.2</v>
      </c>
      <c r="I75" s="23">
        <f t="shared" si="28"/>
        <v>40</v>
      </c>
      <c r="J75" s="23">
        <f t="shared" si="28"/>
        <v>0</v>
      </c>
      <c r="K75" s="23">
        <f t="shared" si="28"/>
        <v>155.9</v>
      </c>
      <c r="L75" s="23">
        <f t="shared" si="28"/>
        <v>155.9</v>
      </c>
      <c r="M75" s="23">
        <f t="shared" si="28"/>
        <v>117.3</v>
      </c>
      <c r="N75" s="23">
        <f t="shared" si="28"/>
        <v>0</v>
      </c>
      <c r="O75" s="23">
        <f t="shared" si="28"/>
        <v>0.4</v>
      </c>
      <c r="P75" s="23">
        <f t="shared" si="28"/>
        <v>0.4</v>
      </c>
      <c r="Q75" s="23">
        <f t="shared" si="28"/>
        <v>0</v>
      </c>
      <c r="R75" s="25">
        <f t="shared" si="28"/>
        <v>0</v>
      </c>
    </row>
    <row r="76" spans="1:18" ht="15.75">
      <c r="A76" s="55">
        <v>63</v>
      </c>
      <c r="B76" s="40" t="s">
        <v>74</v>
      </c>
      <c r="C76" s="108">
        <f>SUM(G76+K76+O76)</f>
        <v>215.50000000000003</v>
      </c>
      <c r="D76" s="108">
        <f>SUM(H76+L76+P76)</f>
        <v>215.50000000000003</v>
      </c>
      <c r="E76" s="108">
        <f>SUM(I76+M76+Q76)</f>
        <v>157.3</v>
      </c>
      <c r="F76" s="108">
        <f>SUM(J76+N76+R76)</f>
        <v>0</v>
      </c>
      <c r="G76" s="40">
        <f>SUM(H76+J76)</f>
        <v>59.2</v>
      </c>
      <c r="H76" s="40">
        <v>59.2</v>
      </c>
      <c r="I76" s="116">
        <v>40</v>
      </c>
      <c r="J76" s="116">
        <v>0</v>
      </c>
      <c r="K76" s="40">
        <f>SUM(L76+N76)</f>
        <v>155.9</v>
      </c>
      <c r="L76" s="40">
        <v>155.9</v>
      </c>
      <c r="M76" s="116">
        <v>117.3</v>
      </c>
      <c r="N76" s="116"/>
      <c r="O76" s="116">
        <f>SUM(P76+R76)</f>
        <v>0.4</v>
      </c>
      <c r="P76" s="116">
        <v>0.4</v>
      </c>
      <c r="Q76" s="116">
        <v>0</v>
      </c>
      <c r="R76" s="117"/>
    </row>
    <row r="77" spans="1:18" ht="15.75">
      <c r="A77" s="55">
        <v>64</v>
      </c>
      <c r="B77" s="110"/>
      <c r="C77" s="108"/>
      <c r="D77" s="108"/>
      <c r="E77" s="108"/>
      <c r="F77" s="108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7"/>
    </row>
    <row r="78" spans="1:18" ht="33.75" customHeight="1">
      <c r="A78" s="55">
        <v>65</v>
      </c>
      <c r="B78" s="118" t="s">
        <v>98</v>
      </c>
      <c r="C78" s="26">
        <f>SUM(C80)</f>
        <v>356.59999999999997</v>
      </c>
      <c r="D78" s="26">
        <f aca="true" t="shared" si="29" ref="D78:R78">SUM(D80)</f>
        <v>356.59999999999997</v>
      </c>
      <c r="E78" s="26">
        <f t="shared" si="29"/>
        <v>253.2</v>
      </c>
      <c r="F78" s="26">
        <f t="shared" si="29"/>
        <v>0</v>
      </c>
      <c r="G78" s="26">
        <f t="shared" si="29"/>
        <v>123.10000000000001</v>
      </c>
      <c r="H78" s="26">
        <f t="shared" si="29"/>
        <v>123.10000000000001</v>
      </c>
      <c r="I78" s="26">
        <f t="shared" si="29"/>
        <v>82.4</v>
      </c>
      <c r="J78" s="26">
        <f t="shared" si="29"/>
        <v>0</v>
      </c>
      <c r="K78" s="26">
        <f t="shared" si="29"/>
        <v>226.9</v>
      </c>
      <c r="L78" s="26">
        <f t="shared" si="29"/>
        <v>226.9</v>
      </c>
      <c r="M78" s="26">
        <f t="shared" si="29"/>
        <v>170.8</v>
      </c>
      <c r="N78" s="26">
        <f t="shared" si="29"/>
        <v>0</v>
      </c>
      <c r="O78" s="26">
        <f t="shared" si="29"/>
        <v>6.6000000000000005</v>
      </c>
      <c r="P78" s="26">
        <f t="shared" si="29"/>
        <v>6.6000000000000005</v>
      </c>
      <c r="Q78" s="26">
        <f t="shared" si="29"/>
        <v>0</v>
      </c>
      <c r="R78" s="107">
        <f t="shared" si="29"/>
        <v>0</v>
      </c>
    </row>
    <row r="79" spans="1:18" ht="19.5" customHeight="1">
      <c r="A79" s="55">
        <v>66</v>
      </c>
      <c r="B79" s="36"/>
      <c r="C79" s="108"/>
      <c r="D79" s="108"/>
      <c r="E79" s="108"/>
      <c r="F79" s="108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7"/>
    </row>
    <row r="80" spans="1:18" ht="13.5" customHeight="1">
      <c r="A80" s="55">
        <v>67</v>
      </c>
      <c r="B80" s="111" t="s">
        <v>123</v>
      </c>
      <c r="C80" s="26">
        <f>SUM(C81+C82)</f>
        <v>356.59999999999997</v>
      </c>
      <c r="D80" s="26">
        <f aca="true" t="shared" si="30" ref="D80:R80">SUM(D81+D82)</f>
        <v>356.59999999999997</v>
      </c>
      <c r="E80" s="26">
        <f t="shared" si="30"/>
        <v>253.2</v>
      </c>
      <c r="F80" s="26">
        <f t="shared" si="30"/>
        <v>0</v>
      </c>
      <c r="G80" s="23">
        <f t="shared" si="30"/>
        <v>123.10000000000001</v>
      </c>
      <c r="H80" s="23">
        <f t="shared" si="30"/>
        <v>123.10000000000001</v>
      </c>
      <c r="I80" s="23">
        <f t="shared" si="30"/>
        <v>82.4</v>
      </c>
      <c r="J80" s="23">
        <f t="shared" si="30"/>
        <v>0</v>
      </c>
      <c r="K80" s="23">
        <f t="shared" si="30"/>
        <v>226.9</v>
      </c>
      <c r="L80" s="23">
        <f t="shared" si="30"/>
        <v>226.9</v>
      </c>
      <c r="M80" s="23">
        <f t="shared" si="30"/>
        <v>170.8</v>
      </c>
      <c r="N80" s="23">
        <f t="shared" si="30"/>
        <v>0</v>
      </c>
      <c r="O80" s="23">
        <f t="shared" si="30"/>
        <v>6.6000000000000005</v>
      </c>
      <c r="P80" s="23">
        <f t="shared" si="30"/>
        <v>6.6000000000000005</v>
      </c>
      <c r="Q80" s="23">
        <f t="shared" si="30"/>
        <v>0</v>
      </c>
      <c r="R80" s="25">
        <f t="shared" si="30"/>
        <v>0</v>
      </c>
    </row>
    <row r="81" spans="1:18" ht="15.75">
      <c r="A81" s="55">
        <v>68</v>
      </c>
      <c r="B81" s="40" t="s">
        <v>75</v>
      </c>
      <c r="C81" s="108">
        <f aca="true" t="shared" si="31" ref="C81:F82">SUM(G81+K81+O81)</f>
        <v>277.59999999999997</v>
      </c>
      <c r="D81" s="108">
        <f t="shared" si="31"/>
        <v>277.59999999999997</v>
      </c>
      <c r="E81" s="108">
        <f t="shared" si="31"/>
        <v>202</v>
      </c>
      <c r="F81" s="108">
        <f t="shared" si="31"/>
        <v>0</v>
      </c>
      <c r="G81" s="40">
        <f>SUM(H81+J81)</f>
        <v>73.9</v>
      </c>
      <c r="H81" s="40">
        <v>73.9</v>
      </c>
      <c r="I81" s="116">
        <v>49.1</v>
      </c>
      <c r="J81" s="116">
        <v>0</v>
      </c>
      <c r="K81" s="40">
        <f>SUM(L81+N81)</f>
        <v>203</v>
      </c>
      <c r="L81" s="40">
        <v>203</v>
      </c>
      <c r="M81" s="116">
        <v>152.9</v>
      </c>
      <c r="N81" s="116"/>
      <c r="O81" s="116">
        <f>SUM(P81+R81)</f>
        <v>0.7</v>
      </c>
      <c r="P81" s="116">
        <v>0.7</v>
      </c>
      <c r="Q81" s="116">
        <v>0</v>
      </c>
      <c r="R81" s="117">
        <v>0</v>
      </c>
    </row>
    <row r="82" spans="1:18" ht="31.5">
      <c r="A82" s="55">
        <v>69</v>
      </c>
      <c r="B82" s="110" t="s">
        <v>78</v>
      </c>
      <c r="C82" s="108">
        <f t="shared" si="31"/>
        <v>79</v>
      </c>
      <c r="D82" s="108">
        <f t="shared" si="31"/>
        <v>79</v>
      </c>
      <c r="E82" s="108">
        <f t="shared" si="31"/>
        <v>51.199999999999996</v>
      </c>
      <c r="F82" s="108">
        <f t="shared" si="31"/>
        <v>0</v>
      </c>
      <c r="G82" s="40">
        <f>SUM(H82+J82)</f>
        <v>49.2</v>
      </c>
      <c r="H82" s="40">
        <v>49.2</v>
      </c>
      <c r="I82" s="116">
        <v>33.3</v>
      </c>
      <c r="J82" s="116">
        <v>0</v>
      </c>
      <c r="K82" s="40">
        <f>SUM(L82+N82)</f>
        <v>23.9</v>
      </c>
      <c r="L82" s="40">
        <v>23.9</v>
      </c>
      <c r="M82" s="116">
        <v>17.9</v>
      </c>
      <c r="N82" s="116"/>
      <c r="O82" s="116">
        <f>SUM(P82+R82)</f>
        <v>5.9</v>
      </c>
      <c r="P82" s="116">
        <v>5.9</v>
      </c>
      <c r="Q82" s="116">
        <v>0</v>
      </c>
      <c r="R82" s="117">
        <v>0</v>
      </c>
    </row>
    <row r="83" spans="1:18" ht="15" customHeight="1">
      <c r="A83" s="55">
        <v>70</v>
      </c>
      <c r="B83" s="116"/>
      <c r="C83" s="108"/>
      <c r="D83" s="108"/>
      <c r="E83" s="108"/>
      <c r="F83" s="108"/>
      <c r="G83" s="40"/>
      <c r="H83" s="40"/>
      <c r="I83" s="40"/>
      <c r="J83" s="40"/>
      <c r="K83" s="40"/>
      <c r="L83" s="40"/>
      <c r="M83" s="40"/>
      <c r="N83" s="40"/>
      <c r="O83" s="40"/>
      <c r="P83" s="23"/>
      <c r="Q83" s="23"/>
      <c r="R83" s="25"/>
    </row>
    <row r="84" spans="1:18" ht="31.5" customHeight="1">
      <c r="A84" s="55">
        <v>71</v>
      </c>
      <c r="B84" s="118" t="s">
        <v>99</v>
      </c>
      <c r="C84" s="26">
        <f>SUM(C86)</f>
        <v>216.9</v>
      </c>
      <c r="D84" s="26">
        <f aca="true" t="shared" si="32" ref="D84:R84">SUM(D86)</f>
        <v>216.9</v>
      </c>
      <c r="E84" s="26">
        <f t="shared" si="32"/>
        <v>155.10000000000002</v>
      </c>
      <c r="F84" s="26">
        <f t="shared" si="32"/>
        <v>0</v>
      </c>
      <c r="G84" s="26">
        <f t="shared" si="32"/>
        <v>56.8</v>
      </c>
      <c r="H84" s="26">
        <f t="shared" si="32"/>
        <v>56.8</v>
      </c>
      <c r="I84" s="26">
        <f t="shared" si="32"/>
        <v>34.7</v>
      </c>
      <c r="J84" s="26">
        <f t="shared" si="32"/>
        <v>0</v>
      </c>
      <c r="K84" s="26">
        <f t="shared" si="32"/>
        <v>159.7</v>
      </c>
      <c r="L84" s="26">
        <f t="shared" si="32"/>
        <v>159.7</v>
      </c>
      <c r="M84" s="26">
        <f t="shared" si="32"/>
        <v>120.4</v>
      </c>
      <c r="N84" s="26">
        <f t="shared" si="32"/>
        <v>0</v>
      </c>
      <c r="O84" s="26">
        <f t="shared" si="32"/>
        <v>0.4</v>
      </c>
      <c r="P84" s="26">
        <f t="shared" si="32"/>
        <v>0.4</v>
      </c>
      <c r="Q84" s="26">
        <f t="shared" si="32"/>
        <v>0</v>
      </c>
      <c r="R84" s="107">
        <f t="shared" si="32"/>
        <v>0</v>
      </c>
    </row>
    <row r="85" spans="1:18" ht="11.25" customHeight="1">
      <c r="A85" s="55">
        <v>72</v>
      </c>
      <c r="B85" s="118"/>
      <c r="C85" s="108"/>
      <c r="D85" s="108"/>
      <c r="E85" s="108"/>
      <c r="F85" s="108"/>
      <c r="G85" s="40"/>
      <c r="H85" s="40"/>
      <c r="I85" s="40"/>
      <c r="J85" s="40"/>
      <c r="K85" s="40"/>
      <c r="L85" s="40"/>
      <c r="M85" s="40"/>
      <c r="N85" s="40"/>
      <c r="O85" s="40"/>
      <c r="P85" s="23"/>
      <c r="Q85" s="23"/>
      <c r="R85" s="25"/>
    </row>
    <row r="86" spans="1:18" ht="13.5" customHeight="1">
      <c r="A86" s="55">
        <v>73</v>
      </c>
      <c r="B86" s="111" t="s">
        <v>123</v>
      </c>
      <c r="C86" s="26">
        <f>SUM(C87)</f>
        <v>216.9</v>
      </c>
      <c r="D86" s="26">
        <f aca="true" t="shared" si="33" ref="D86:R86">SUM(D87)</f>
        <v>216.9</v>
      </c>
      <c r="E86" s="26">
        <f t="shared" si="33"/>
        <v>155.10000000000002</v>
      </c>
      <c r="F86" s="26">
        <f t="shared" si="33"/>
        <v>0</v>
      </c>
      <c r="G86" s="23">
        <f t="shared" si="33"/>
        <v>56.8</v>
      </c>
      <c r="H86" s="23">
        <f t="shared" si="33"/>
        <v>56.8</v>
      </c>
      <c r="I86" s="23">
        <f t="shared" si="33"/>
        <v>34.7</v>
      </c>
      <c r="J86" s="23">
        <f t="shared" si="33"/>
        <v>0</v>
      </c>
      <c r="K86" s="23">
        <f t="shared" si="33"/>
        <v>159.7</v>
      </c>
      <c r="L86" s="23">
        <f t="shared" si="33"/>
        <v>159.7</v>
      </c>
      <c r="M86" s="23">
        <f t="shared" si="33"/>
        <v>120.4</v>
      </c>
      <c r="N86" s="23">
        <f t="shared" si="33"/>
        <v>0</v>
      </c>
      <c r="O86" s="23">
        <f t="shared" si="33"/>
        <v>0.4</v>
      </c>
      <c r="P86" s="23">
        <f t="shared" si="33"/>
        <v>0.4</v>
      </c>
      <c r="Q86" s="23">
        <f t="shared" si="33"/>
        <v>0</v>
      </c>
      <c r="R86" s="107">
        <f t="shared" si="33"/>
        <v>0</v>
      </c>
    </row>
    <row r="87" spans="1:18" ht="32.25" customHeight="1">
      <c r="A87" s="55">
        <v>74</v>
      </c>
      <c r="B87" s="110" t="s">
        <v>76</v>
      </c>
      <c r="C87" s="108">
        <f>SUM(G87+K87+O87)</f>
        <v>216.9</v>
      </c>
      <c r="D87" s="108">
        <f>SUM(H87+L87+P87)</f>
        <v>216.9</v>
      </c>
      <c r="E87" s="108">
        <f>SUM(I87+M87+Q87)</f>
        <v>155.10000000000002</v>
      </c>
      <c r="F87" s="108">
        <f>SUM(J87+N87+R87)</f>
        <v>0</v>
      </c>
      <c r="G87" s="40">
        <f>SUM(H87+J87)</f>
        <v>56.8</v>
      </c>
      <c r="H87" s="40">
        <v>56.8</v>
      </c>
      <c r="I87" s="40">
        <v>34.7</v>
      </c>
      <c r="J87" s="40"/>
      <c r="K87" s="40">
        <f>SUM(L87+N87)</f>
        <v>159.7</v>
      </c>
      <c r="L87" s="40">
        <v>159.7</v>
      </c>
      <c r="M87" s="40">
        <v>120.4</v>
      </c>
      <c r="N87" s="40"/>
      <c r="O87" s="40">
        <f>SUM(P87+R87)</f>
        <v>0.4</v>
      </c>
      <c r="P87" s="40">
        <v>0.4</v>
      </c>
      <c r="Q87" s="40">
        <v>0</v>
      </c>
      <c r="R87" s="109">
        <v>0</v>
      </c>
    </row>
    <row r="88" spans="1:18" ht="12" customHeight="1">
      <c r="A88" s="55">
        <v>75</v>
      </c>
      <c r="B88" s="110"/>
      <c r="C88" s="108"/>
      <c r="D88" s="108"/>
      <c r="E88" s="108"/>
      <c r="F88" s="108"/>
      <c r="G88" s="40"/>
      <c r="H88" s="40"/>
      <c r="I88" s="40"/>
      <c r="J88" s="40"/>
      <c r="K88" s="40"/>
      <c r="L88" s="40"/>
      <c r="M88" s="40"/>
      <c r="N88" s="40"/>
      <c r="O88" s="40"/>
      <c r="P88" s="23"/>
      <c r="Q88" s="23"/>
      <c r="R88" s="25"/>
    </row>
    <row r="89" spans="1:18" ht="31.5" customHeight="1">
      <c r="A89" s="55">
        <v>76</v>
      </c>
      <c r="B89" s="111" t="s">
        <v>100</v>
      </c>
      <c r="C89" s="26">
        <f>SUM(C91)</f>
        <v>638.6</v>
      </c>
      <c r="D89" s="26">
        <f aca="true" t="shared" si="34" ref="D89:R89">SUM(D91)</f>
        <v>638.6</v>
      </c>
      <c r="E89" s="26">
        <f t="shared" si="34"/>
        <v>448.9</v>
      </c>
      <c r="F89" s="26">
        <f t="shared" si="34"/>
        <v>0</v>
      </c>
      <c r="G89" s="26">
        <f t="shared" si="34"/>
        <v>165.1</v>
      </c>
      <c r="H89" s="26">
        <f t="shared" si="34"/>
        <v>165.1</v>
      </c>
      <c r="I89" s="26">
        <f t="shared" si="34"/>
        <v>100.80000000000001</v>
      </c>
      <c r="J89" s="26">
        <f t="shared" si="34"/>
        <v>0</v>
      </c>
      <c r="K89" s="26">
        <f t="shared" si="34"/>
        <v>462.4</v>
      </c>
      <c r="L89" s="26">
        <f t="shared" si="34"/>
        <v>462.4</v>
      </c>
      <c r="M89" s="26">
        <f t="shared" si="34"/>
        <v>348.1</v>
      </c>
      <c r="N89" s="26">
        <f t="shared" si="34"/>
        <v>0</v>
      </c>
      <c r="O89" s="26">
        <f t="shared" si="34"/>
        <v>11.100000000000001</v>
      </c>
      <c r="P89" s="26">
        <f t="shared" si="34"/>
        <v>11.100000000000001</v>
      </c>
      <c r="Q89" s="26">
        <f t="shared" si="34"/>
        <v>0</v>
      </c>
      <c r="R89" s="107">
        <f t="shared" si="34"/>
        <v>0</v>
      </c>
    </row>
    <row r="90" spans="1:18" ht="15" customHeight="1">
      <c r="A90" s="55">
        <v>77</v>
      </c>
      <c r="B90" s="111"/>
      <c r="C90" s="108"/>
      <c r="D90" s="108"/>
      <c r="E90" s="108"/>
      <c r="F90" s="108"/>
      <c r="G90" s="40"/>
      <c r="H90" s="40"/>
      <c r="I90" s="40"/>
      <c r="J90" s="40"/>
      <c r="K90" s="40"/>
      <c r="L90" s="40"/>
      <c r="M90" s="40"/>
      <c r="N90" s="40"/>
      <c r="O90" s="40"/>
      <c r="P90" s="23"/>
      <c r="Q90" s="23"/>
      <c r="R90" s="25"/>
    </row>
    <row r="91" spans="1:18" ht="17.25" customHeight="1">
      <c r="A91" s="55">
        <v>78</v>
      </c>
      <c r="B91" s="111" t="s">
        <v>123</v>
      </c>
      <c r="C91" s="26">
        <f>SUM(C92:C94)</f>
        <v>638.6</v>
      </c>
      <c r="D91" s="26">
        <f aca="true" t="shared" si="35" ref="D91:R91">SUM(D92:D94)</f>
        <v>638.6</v>
      </c>
      <c r="E91" s="26">
        <f t="shared" si="35"/>
        <v>448.9</v>
      </c>
      <c r="F91" s="26">
        <f t="shared" si="35"/>
        <v>0</v>
      </c>
      <c r="G91" s="23">
        <f t="shared" si="35"/>
        <v>165.1</v>
      </c>
      <c r="H91" s="23">
        <f t="shared" si="35"/>
        <v>165.1</v>
      </c>
      <c r="I91" s="23">
        <f t="shared" si="35"/>
        <v>100.80000000000001</v>
      </c>
      <c r="J91" s="23">
        <f t="shared" si="35"/>
        <v>0</v>
      </c>
      <c r="K91" s="23">
        <f t="shared" si="35"/>
        <v>462.4</v>
      </c>
      <c r="L91" s="23">
        <f t="shared" si="35"/>
        <v>462.4</v>
      </c>
      <c r="M91" s="23">
        <f t="shared" si="35"/>
        <v>348.1</v>
      </c>
      <c r="N91" s="23">
        <f t="shared" si="35"/>
        <v>0</v>
      </c>
      <c r="O91" s="23">
        <f t="shared" si="35"/>
        <v>11.100000000000001</v>
      </c>
      <c r="P91" s="23">
        <f t="shared" si="35"/>
        <v>11.100000000000001</v>
      </c>
      <c r="Q91" s="23">
        <f t="shared" si="35"/>
        <v>0</v>
      </c>
      <c r="R91" s="25">
        <f t="shared" si="35"/>
        <v>0</v>
      </c>
    </row>
    <row r="92" spans="1:18" ht="30.75" customHeight="1">
      <c r="A92" s="55">
        <v>79</v>
      </c>
      <c r="B92" s="110" t="s">
        <v>91</v>
      </c>
      <c r="C92" s="108">
        <f aca="true" t="shared" si="36" ref="C92:F94">SUM(G92+K92+O92)</f>
        <v>392.2</v>
      </c>
      <c r="D92" s="108">
        <f t="shared" si="36"/>
        <v>392.2</v>
      </c>
      <c r="E92" s="108">
        <f t="shared" si="36"/>
        <v>281.5</v>
      </c>
      <c r="F92" s="108">
        <f t="shared" si="36"/>
        <v>0</v>
      </c>
      <c r="G92" s="40">
        <f>SUM(H92+J92)</f>
        <v>94.7</v>
      </c>
      <c r="H92" s="40">
        <v>94.7</v>
      </c>
      <c r="I92" s="40">
        <v>57.6</v>
      </c>
      <c r="J92" s="40"/>
      <c r="K92" s="40">
        <f>SUM(L92+N92)</f>
        <v>297.5</v>
      </c>
      <c r="L92" s="40">
        <v>297.5</v>
      </c>
      <c r="M92" s="40">
        <v>223.9</v>
      </c>
      <c r="N92" s="40"/>
      <c r="O92" s="40">
        <f>SUM(P92+R92)</f>
        <v>0</v>
      </c>
      <c r="P92" s="40"/>
      <c r="Q92" s="40">
        <v>0</v>
      </c>
      <c r="R92" s="109">
        <v>0</v>
      </c>
    </row>
    <row r="93" spans="1:18" ht="30" customHeight="1">
      <c r="A93" s="55">
        <v>80</v>
      </c>
      <c r="B93" s="110" t="s">
        <v>92</v>
      </c>
      <c r="C93" s="108">
        <f t="shared" si="36"/>
        <v>43.400000000000006</v>
      </c>
      <c r="D93" s="108">
        <f t="shared" si="36"/>
        <v>43.400000000000006</v>
      </c>
      <c r="E93" s="108">
        <f t="shared" si="36"/>
        <v>21.5</v>
      </c>
      <c r="F93" s="108">
        <f t="shared" si="36"/>
        <v>0</v>
      </c>
      <c r="G93" s="40">
        <f>SUM(H93+J93)</f>
        <v>12.6</v>
      </c>
      <c r="H93" s="40">
        <v>12.6</v>
      </c>
      <c r="I93" s="40">
        <v>6.6</v>
      </c>
      <c r="J93" s="40"/>
      <c r="K93" s="40">
        <f>SUM(L93+N93)</f>
        <v>20</v>
      </c>
      <c r="L93" s="40">
        <v>20</v>
      </c>
      <c r="M93" s="40">
        <v>14.9</v>
      </c>
      <c r="N93" s="40"/>
      <c r="O93" s="40">
        <f>SUM(P93+R93)</f>
        <v>10.8</v>
      </c>
      <c r="P93" s="40">
        <v>10.8</v>
      </c>
      <c r="Q93" s="40"/>
      <c r="R93" s="109"/>
    </row>
    <row r="94" spans="1:18" ht="48.75" customHeight="1">
      <c r="A94" s="55">
        <v>81</v>
      </c>
      <c r="B94" s="110" t="s">
        <v>144</v>
      </c>
      <c r="C94" s="108">
        <f t="shared" si="36"/>
        <v>203</v>
      </c>
      <c r="D94" s="108">
        <f t="shared" si="36"/>
        <v>203</v>
      </c>
      <c r="E94" s="108">
        <f t="shared" si="36"/>
        <v>145.9</v>
      </c>
      <c r="F94" s="108">
        <f t="shared" si="36"/>
        <v>0</v>
      </c>
      <c r="G94" s="40">
        <f>SUM(H94+J94)</f>
        <v>57.8</v>
      </c>
      <c r="H94" s="40">
        <v>57.8</v>
      </c>
      <c r="I94" s="40">
        <v>36.6</v>
      </c>
      <c r="J94" s="40"/>
      <c r="K94" s="40">
        <f>SUM(L94+N94)</f>
        <v>144.9</v>
      </c>
      <c r="L94" s="40">
        <v>144.9</v>
      </c>
      <c r="M94" s="40">
        <v>109.3</v>
      </c>
      <c r="N94" s="40"/>
      <c r="O94" s="40">
        <f>SUM(P94+R94)</f>
        <v>0.3</v>
      </c>
      <c r="P94" s="40">
        <v>0.3</v>
      </c>
      <c r="Q94" s="40">
        <v>0</v>
      </c>
      <c r="R94" s="109">
        <v>0</v>
      </c>
    </row>
    <row r="95" spans="1:18" ht="15.75">
      <c r="A95" s="55">
        <v>82</v>
      </c>
      <c r="B95" s="110"/>
      <c r="C95" s="108"/>
      <c r="D95" s="108"/>
      <c r="E95" s="108"/>
      <c r="F95" s="108"/>
      <c r="G95" s="23"/>
      <c r="H95" s="40"/>
      <c r="I95" s="40"/>
      <c r="J95" s="40"/>
      <c r="K95" s="23"/>
      <c r="L95" s="40"/>
      <c r="M95" s="40"/>
      <c r="N95" s="40"/>
      <c r="O95" s="23"/>
      <c r="P95" s="40"/>
      <c r="Q95" s="40"/>
      <c r="R95" s="109"/>
    </row>
    <row r="96" spans="1:18" ht="33" customHeight="1">
      <c r="A96" s="55">
        <v>83</v>
      </c>
      <c r="B96" s="118" t="s">
        <v>102</v>
      </c>
      <c r="C96" s="26">
        <f>SUM(C98)</f>
        <v>136.1</v>
      </c>
      <c r="D96" s="26">
        <f aca="true" t="shared" si="37" ref="D96:R96">SUM(D98)</f>
        <v>136.1</v>
      </c>
      <c r="E96" s="26">
        <f t="shared" si="37"/>
        <v>93.2</v>
      </c>
      <c r="F96" s="26">
        <f t="shared" si="37"/>
        <v>0</v>
      </c>
      <c r="G96" s="26">
        <f t="shared" si="37"/>
        <v>119.7</v>
      </c>
      <c r="H96" s="26">
        <f t="shared" si="37"/>
        <v>119.7</v>
      </c>
      <c r="I96" s="26">
        <f t="shared" si="37"/>
        <v>90.5</v>
      </c>
      <c r="J96" s="26">
        <f t="shared" si="37"/>
        <v>0</v>
      </c>
      <c r="K96" s="26">
        <f t="shared" si="37"/>
        <v>3.6</v>
      </c>
      <c r="L96" s="26">
        <f t="shared" si="37"/>
        <v>3.6</v>
      </c>
      <c r="M96" s="26">
        <f t="shared" si="37"/>
        <v>2.7</v>
      </c>
      <c r="N96" s="26">
        <f t="shared" si="37"/>
        <v>0</v>
      </c>
      <c r="O96" s="26">
        <f t="shared" si="37"/>
        <v>12.8</v>
      </c>
      <c r="P96" s="26">
        <f t="shared" si="37"/>
        <v>12.8</v>
      </c>
      <c r="Q96" s="26">
        <f t="shared" si="37"/>
        <v>0</v>
      </c>
      <c r="R96" s="107">
        <f t="shared" si="37"/>
        <v>0</v>
      </c>
    </row>
    <row r="97" spans="1:18" ht="15.75">
      <c r="A97" s="55">
        <v>84</v>
      </c>
      <c r="B97" s="118"/>
      <c r="C97" s="108"/>
      <c r="D97" s="108"/>
      <c r="E97" s="108"/>
      <c r="F97" s="108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109"/>
    </row>
    <row r="98" spans="1:18" ht="15.75">
      <c r="A98" s="55">
        <v>85</v>
      </c>
      <c r="B98" s="111" t="s">
        <v>148</v>
      </c>
      <c r="C98" s="26">
        <f>SUM(C99)</f>
        <v>136.1</v>
      </c>
      <c r="D98" s="26">
        <f aca="true" t="shared" si="38" ref="D98:R98">SUM(D99)</f>
        <v>136.1</v>
      </c>
      <c r="E98" s="26">
        <f t="shared" si="38"/>
        <v>93.2</v>
      </c>
      <c r="F98" s="26">
        <f t="shared" si="38"/>
        <v>0</v>
      </c>
      <c r="G98" s="23">
        <f t="shared" si="38"/>
        <v>119.7</v>
      </c>
      <c r="H98" s="23">
        <f t="shared" si="38"/>
        <v>119.7</v>
      </c>
      <c r="I98" s="23">
        <f t="shared" si="38"/>
        <v>90.5</v>
      </c>
      <c r="J98" s="23">
        <f t="shared" si="38"/>
        <v>0</v>
      </c>
      <c r="K98" s="23">
        <f t="shared" si="38"/>
        <v>3.6</v>
      </c>
      <c r="L98" s="23">
        <f t="shared" si="38"/>
        <v>3.6</v>
      </c>
      <c r="M98" s="23">
        <f t="shared" si="38"/>
        <v>2.7</v>
      </c>
      <c r="N98" s="23">
        <f t="shared" si="38"/>
        <v>0</v>
      </c>
      <c r="O98" s="23">
        <f t="shared" si="38"/>
        <v>12.8</v>
      </c>
      <c r="P98" s="23">
        <f t="shared" si="38"/>
        <v>12.8</v>
      </c>
      <c r="Q98" s="23">
        <f t="shared" si="38"/>
        <v>0</v>
      </c>
      <c r="R98" s="25">
        <f t="shared" si="38"/>
        <v>0</v>
      </c>
    </row>
    <row r="99" spans="1:18" ht="15.75">
      <c r="A99" s="55">
        <v>86</v>
      </c>
      <c r="B99" s="110" t="s">
        <v>101</v>
      </c>
      <c r="C99" s="108">
        <f>SUM(G99,K99,O99)</f>
        <v>136.1</v>
      </c>
      <c r="D99" s="108">
        <f>SUM(H99,L99,P99)</f>
        <v>136.1</v>
      </c>
      <c r="E99" s="108">
        <f>SUM(I99,M99,Q99)</f>
        <v>93.2</v>
      </c>
      <c r="F99" s="108">
        <f>SUM(J99,N99,R99)</f>
        <v>0</v>
      </c>
      <c r="G99" s="40">
        <f>SUM(H99,J99)</f>
        <v>119.7</v>
      </c>
      <c r="H99" s="40">
        <v>119.7</v>
      </c>
      <c r="I99" s="40">
        <v>90.5</v>
      </c>
      <c r="J99" s="40">
        <v>0</v>
      </c>
      <c r="K99" s="40">
        <f>SUM(L99,N99)</f>
        <v>3.6</v>
      </c>
      <c r="L99" s="40">
        <v>3.6</v>
      </c>
      <c r="M99" s="40">
        <v>2.7</v>
      </c>
      <c r="N99" s="23"/>
      <c r="O99" s="40">
        <f>SUM(P99+R99)</f>
        <v>12.8</v>
      </c>
      <c r="P99" s="40">
        <v>12.8</v>
      </c>
      <c r="Q99" s="40"/>
      <c r="R99" s="109"/>
    </row>
    <row r="100" spans="1:18" ht="16.5" thickBot="1">
      <c r="A100" s="55">
        <v>87</v>
      </c>
      <c r="B100" s="119"/>
      <c r="C100" s="113"/>
      <c r="D100" s="113"/>
      <c r="E100" s="113"/>
      <c r="F100" s="113"/>
      <c r="G100" s="114"/>
      <c r="H100" s="112"/>
      <c r="I100" s="112"/>
      <c r="J100" s="112"/>
      <c r="K100" s="114"/>
      <c r="L100" s="114"/>
      <c r="M100" s="114"/>
      <c r="N100" s="114"/>
      <c r="O100" s="114"/>
      <c r="P100" s="112"/>
      <c r="Q100" s="112"/>
      <c r="R100" s="115"/>
    </row>
    <row r="101" spans="1:18" ht="41.25" customHeight="1" thickBot="1">
      <c r="A101" s="55">
        <v>88</v>
      </c>
      <c r="B101" s="38" t="s">
        <v>135</v>
      </c>
      <c r="C101" s="103">
        <f>SUM(C102+C111+C116+C121)</f>
        <v>371.3</v>
      </c>
      <c r="D101" s="103">
        <f aca="true" t="shared" si="39" ref="D101:R101">SUM(D102+D111+D116+D121)</f>
        <v>366.40000000000003</v>
      </c>
      <c r="E101" s="103">
        <f t="shared" si="39"/>
        <v>182.9</v>
      </c>
      <c r="F101" s="103">
        <f t="shared" si="39"/>
        <v>4.9</v>
      </c>
      <c r="G101" s="103">
        <f t="shared" si="39"/>
        <v>359.30000000000007</v>
      </c>
      <c r="H101" s="103">
        <f t="shared" si="39"/>
        <v>358.1</v>
      </c>
      <c r="I101" s="103">
        <f t="shared" si="39"/>
        <v>182.9</v>
      </c>
      <c r="J101" s="103">
        <f t="shared" si="39"/>
        <v>1.2</v>
      </c>
      <c r="K101" s="103">
        <f t="shared" si="39"/>
        <v>0</v>
      </c>
      <c r="L101" s="103">
        <f t="shared" si="39"/>
        <v>0</v>
      </c>
      <c r="M101" s="103">
        <f t="shared" si="39"/>
        <v>0</v>
      </c>
      <c r="N101" s="103">
        <f t="shared" si="39"/>
        <v>0</v>
      </c>
      <c r="O101" s="103">
        <f t="shared" si="39"/>
        <v>12</v>
      </c>
      <c r="P101" s="103">
        <f t="shared" si="39"/>
        <v>8.3</v>
      </c>
      <c r="Q101" s="103">
        <f t="shared" si="39"/>
        <v>0</v>
      </c>
      <c r="R101" s="104">
        <f t="shared" si="39"/>
        <v>3.7</v>
      </c>
    </row>
    <row r="102" spans="1:18" ht="15.75">
      <c r="A102" s="55">
        <v>89</v>
      </c>
      <c r="B102" s="88" t="s">
        <v>110</v>
      </c>
      <c r="C102" s="105">
        <f>SUM(C103)</f>
        <v>93.20000000000002</v>
      </c>
      <c r="D102" s="105">
        <f aca="true" t="shared" si="40" ref="D102:R102">SUM(D103)</f>
        <v>93.20000000000002</v>
      </c>
      <c r="E102" s="105">
        <f t="shared" si="40"/>
        <v>0</v>
      </c>
      <c r="F102" s="105">
        <f t="shared" si="40"/>
        <v>0</v>
      </c>
      <c r="G102" s="105">
        <f t="shared" si="40"/>
        <v>93.20000000000002</v>
      </c>
      <c r="H102" s="105">
        <f t="shared" si="40"/>
        <v>93.20000000000002</v>
      </c>
      <c r="I102" s="105">
        <f t="shared" si="40"/>
        <v>0</v>
      </c>
      <c r="J102" s="105">
        <f t="shared" si="40"/>
        <v>0</v>
      </c>
      <c r="K102" s="105">
        <f t="shared" si="40"/>
        <v>0</v>
      </c>
      <c r="L102" s="105">
        <f t="shared" si="40"/>
        <v>0</v>
      </c>
      <c r="M102" s="105">
        <f t="shared" si="40"/>
        <v>0</v>
      </c>
      <c r="N102" s="105">
        <f t="shared" si="40"/>
        <v>0</v>
      </c>
      <c r="O102" s="105">
        <f t="shared" si="40"/>
        <v>0</v>
      </c>
      <c r="P102" s="105">
        <f t="shared" si="40"/>
        <v>0</v>
      </c>
      <c r="Q102" s="105">
        <f t="shared" si="40"/>
        <v>0</v>
      </c>
      <c r="R102" s="106">
        <f t="shared" si="40"/>
        <v>0</v>
      </c>
    </row>
    <row r="103" spans="1:18" ht="15.75">
      <c r="A103" s="55">
        <v>90</v>
      </c>
      <c r="B103" s="111" t="s">
        <v>124</v>
      </c>
      <c r="C103" s="26">
        <f>SUM(C104:C109)</f>
        <v>93.20000000000002</v>
      </c>
      <c r="D103" s="26">
        <f aca="true" t="shared" si="41" ref="D103:R103">SUM(D104:D109)</f>
        <v>93.20000000000002</v>
      </c>
      <c r="E103" s="26">
        <f t="shared" si="41"/>
        <v>0</v>
      </c>
      <c r="F103" s="26">
        <f t="shared" si="41"/>
        <v>0</v>
      </c>
      <c r="G103" s="23">
        <f t="shared" si="41"/>
        <v>93.20000000000002</v>
      </c>
      <c r="H103" s="23">
        <f t="shared" si="41"/>
        <v>93.20000000000002</v>
      </c>
      <c r="I103" s="23">
        <f t="shared" si="41"/>
        <v>0</v>
      </c>
      <c r="J103" s="23">
        <f t="shared" si="41"/>
        <v>0</v>
      </c>
      <c r="K103" s="23">
        <f t="shared" si="41"/>
        <v>0</v>
      </c>
      <c r="L103" s="23">
        <f t="shared" si="41"/>
        <v>0</v>
      </c>
      <c r="M103" s="23">
        <f t="shared" si="41"/>
        <v>0</v>
      </c>
      <c r="N103" s="23">
        <f t="shared" si="41"/>
        <v>0</v>
      </c>
      <c r="O103" s="23">
        <f t="shared" si="41"/>
        <v>0</v>
      </c>
      <c r="P103" s="23">
        <f t="shared" si="41"/>
        <v>0</v>
      </c>
      <c r="Q103" s="23">
        <f t="shared" si="41"/>
        <v>0</v>
      </c>
      <c r="R103" s="25">
        <f t="shared" si="41"/>
        <v>0</v>
      </c>
    </row>
    <row r="104" spans="1:18" ht="15.75">
      <c r="A104" s="55">
        <v>91</v>
      </c>
      <c r="B104" s="116" t="s">
        <v>164</v>
      </c>
      <c r="C104" s="108">
        <f aca="true" t="shared" si="42" ref="C104:F109">SUM(G104,K104,O104)</f>
        <v>36.7</v>
      </c>
      <c r="D104" s="108">
        <f t="shared" si="42"/>
        <v>36.7</v>
      </c>
      <c r="E104" s="108">
        <f t="shared" si="42"/>
        <v>0</v>
      </c>
      <c r="F104" s="108">
        <f t="shared" si="42"/>
        <v>0</v>
      </c>
      <c r="G104" s="40">
        <f aca="true" t="shared" si="43" ref="G104:G109">SUM(H104+J104)</f>
        <v>36.7</v>
      </c>
      <c r="H104" s="40">
        <v>36.7</v>
      </c>
      <c r="I104" s="40">
        <v>0</v>
      </c>
      <c r="J104" s="40">
        <v>0</v>
      </c>
      <c r="K104" s="40">
        <f aca="true" t="shared" si="44" ref="K104:K109">SUM(L104+N104)</f>
        <v>0</v>
      </c>
      <c r="L104" s="40"/>
      <c r="M104" s="40"/>
      <c r="N104" s="40"/>
      <c r="O104" s="40">
        <f aca="true" t="shared" si="45" ref="O104:O109">SUM(P104,R104)</f>
        <v>0</v>
      </c>
      <c r="P104" s="40"/>
      <c r="Q104" s="40"/>
      <c r="R104" s="109"/>
    </row>
    <row r="105" spans="1:18" ht="15.75">
      <c r="A105" s="55">
        <v>92</v>
      </c>
      <c r="B105" s="110" t="s">
        <v>163</v>
      </c>
      <c r="C105" s="108">
        <f t="shared" si="42"/>
        <v>35.7</v>
      </c>
      <c r="D105" s="108">
        <f t="shared" si="42"/>
        <v>35.7</v>
      </c>
      <c r="E105" s="108">
        <f t="shared" si="42"/>
        <v>0</v>
      </c>
      <c r="F105" s="108">
        <f t="shared" si="42"/>
        <v>0</v>
      </c>
      <c r="G105" s="40">
        <f t="shared" si="43"/>
        <v>35.7</v>
      </c>
      <c r="H105" s="40">
        <v>35.7</v>
      </c>
      <c r="I105" s="40">
        <v>0</v>
      </c>
      <c r="J105" s="40">
        <v>0</v>
      </c>
      <c r="K105" s="40">
        <f t="shared" si="44"/>
        <v>0</v>
      </c>
      <c r="L105" s="40"/>
      <c r="M105" s="40"/>
      <c r="N105" s="40"/>
      <c r="O105" s="40">
        <f t="shared" si="45"/>
        <v>0</v>
      </c>
      <c r="P105" s="40"/>
      <c r="Q105" s="40"/>
      <c r="R105" s="109"/>
    </row>
    <row r="106" spans="1:18" ht="15.75">
      <c r="A106" s="55">
        <v>93</v>
      </c>
      <c r="B106" s="40" t="s">
        <v>12</v>
      </c>
      <c r="C106" s="108">
        <f t="shared" si="42"/>
        <v>19</v>
      </c>
      <c r="D106" s="108">
        <f t="shared" si="42"/>
        <v>19</v>
      </c>
      <c r="E106" s="108">
        <f t="shared" si="42"/>
        <v>0</v>
      </c>
      <c r="F106" s="108">
        <f t="shared" si="42"/>
        <v>0</v>
      </c>
      <c r="G106" s="40">
        <f t="shared" si="43"/>
        <v>19</v>
      </c>
      <c r="H106" s="40">
        <v>19</v>
      </c>
      <c r="I106" s="40">
        <v>0</v>
      </c>
      <c r="J106" s="40">
        <v>0</v>
      </c>
      <c r="K106" s="40">
        <f t="shared" si="44"/>
        <v>0</v>
      </c>
      <c r="L106" s="40"/>
      <c r="M106" s="40"/>
      <c r="N106" s="40"/>
      <c r="O106" s="40">
        <f t="shared" si="45"/>
        <v>0</v>
      </c>
      <c r="P106" s="40"/>
      <c r="Q106" s="40"/>
      <c r="R106" s="109"/>
    </row>
    <row r="107" spans="1:18" ht="15.75">
      <c r="A107" s="55">
        <v>94</v>
      </c>
      <c r="B107" s="40" t="s">
        <v>5</v>
      </c>
      <c r="C107" s="108">
        <f t="shared" si="42"/>
        <v>0</v>
      </c>
      <c r="D107" s="108">
        <f t="shared" si="42"/>
        <v>0</v>
      </c>
      <c r="E107" s="108">
        <f t="shared" si="42"/>
        <v>0</v>
      </c>
      <c r="F107" s="108">
        <f t="shared" si="42"/>
        <v>0</v>
      </c>
      <c r="G107" s="40">
        <f t="shared" si="43"/>
        <v>0</v>
      </c>
      <c r="H107" s="40"/>
      <c r="I107" s="40"/>
      <c r="J107" s="40">
        <v>0</v>
      </c>
      <c r="K107" s="40">
        <f t="shared" si="44"/>
        <v>0</v>
      </c>
      <c r="L107" s="40"/>
      <c r="M107" s="40"/>
      <c r="N107" s="40"/>
      <c r="O107" s="40">
        <f t="shared" si="45"/>
        <v>0</v>
      </c>
      <c r="P107" s="40"/>
      <c r="Q107" s="40"/>
      <c r="R107" s="109"/>
    </row>
    <row r="108" spans="1:18" ht="15.75">
      <c r="A108" s="55">
        <v>95</v>
      </c>
      <c r="B108" s="40" t="s">
        <v>7</v>
      </c>
      <c r="C108" s="108">
        <f t="shared" si="42"/>
        <v>0.4</v>
      </c>
      <c r="D108" s="108">
        <f t="shared" si="42"/>
        <v>0.4</v>
      </c>
      <c r="E108" s="108">
        <f t="shared" si="42"/>
        <v>0</v>
      </c>
      <c r="F108" s="108">
        <f t="shared" si="42"/>
        <v>0</v>
      </c>
      <c r="G108" s="40">
        <f t="shared" si="43"/>
        <v>0.4</v>
      </c>
      <c r="H108" s="40">
        <v>0.4</v>
      </c>
      <c r="I108" s="40">
        <v>0</v>
      </c>
      <c r="J108" s="40">
        <v>0</v>
      </c>
      <c r="K108" s="40">
        <f t="shared" si="44"/>
        <v>0</v>
      </c>
      <c r="L108" s="40"/>
      <c r="M108" s="40"/>
      <c r="N108" s="40"/>
      <c r="O108" s="40">
        <f t="shared" si="45"/>
        <v>0</v>
      </c>
      <c r="P108" s="40"/>
      <c r="Q108" s="40"/>
      <c r="R108" s="109"/>
    </row>
    <row r="109" spans="1:18" ht="15.75">
      <c r="A109" s="55">
        <v>96</v>
      </c>
      <c r="B109" s="40" t="s">
        <v>6</v>
      </c>
      <c r="C109" s="108">
        <f t="shared" si="42"/>
        <v>1.4</v>
      </c>
      <c r="D109" s="108">
        <f t="shared" si="42"/>
        <v>1.4</v>
      </c>
      <c r="E109" s="108">
        <f t="shared" si="42"/>
        <v>0</v>
      </c>
      <c r="F109" s="108">
        <f t="shared" si="42"/>
        <v>0</v>
      </c>
      <c r="G109" s="40">
        <f t="shared" si="43"/>
        <v>1.4</v>
      </c>
      <c r="H109" s="40">
        <v>1.4</v>
      </c>
      <c r="I109" s="40">
        <v>0</v>
      </c>
      <c r="J109" s="40">
        <v>0</v>
      </c>
      <c r="K109" s="40">
        <f t="shared" si="44"/>
        <v>0</v>
      </c>
      <c r="L109" s="40"/>
      <c r="M109" s="40"/>
      <c r="N109" s="40"/>
      <c r="O109" s="40">
        <f t="shared" si="45"/>
        <v>0</v>
      </c>
      <c r="P109" s="40"/>
      <c r="Q109" s="40"/>
      <c r="R109" s="109"/>
    </row>
    <row r="110" spans="1:18" ht="15.75">
      <c r="A110" s="55">
        <v>97</v>
      </c>
      <c r="B110" s="40"/>
      <c r="C110" s="108"/>
      <c r="D110" s="108"/>
      <c r="E110" s="108"/>
      <c r="F110" s="108"/>
      <c r="G110" s="23"/>
      <c r="H110" s="40"/>
      <c r="I110" s="40"/>
      <c r="J110" s="40"/>
      <c r="K110" s="23"/>
      <c r="L110" s="40"/>
      <c r="M110" s="40"/>
      <c r="N110" s="40"/>
      <c r="O110" s="23"/>
      <c r="P110" s="40"/>
      <c r="Q110" s="40"/>
      <c r="R110" s="109"/>
    </row>
    <row r="111" spans="1:18" ht="15.75">
      <c r="A111" s="55">
        <v>98</v>
      </c>
      <c r="B111" s="111" t="s">
        <v>103</v>
      </c>
      <c r="C111" s="26">
        <f>SUM(C113)</f>
        <v>126</v>
      </c>
      <c r="D111" s="26">
        <f aca="true" t="shared" si="46" ref="D111:R111">SUM(D113)</f>
        <v>126</v>
      </c>
      <c r="E111" s="26">
        <f t="shared" si="46"/>
        <v>87.8</v>
      </c>
      <c r="F111" s="26">
        <f t="shared" si="46"/>
        <v>0</v>
      </c>
      <c r="G111" s="26">
        <f t="shared" si="46"/>
        <v>125.6</v>
      </c>
      <c r="H111" s="26">
        <f t="shared" si="46"/>
        <v>125.6</v>
      </c>
      <c r="I111" s="26">
        <f t="shared" si="46"/>
        <v>87.8</v>
      </c>
      <c r="J111" s="26">
        <f t="shared" si="46"/>
        <v>0</v>
      </c>
      <c r="K111" s="26">
        <f t="shared" si="46"/>
        <v>0</v>
      </c>
      <c r="L111" s="26">
        <f t="shared" si="46"/>
        <v>0</v>
      </c>
      <c r="M111" s="26">
        <f t="shared" si="46"/>
        <v>0</v>
      </c>
      <c r="N111" s="26">
        <f t="shared" si="46"/>
        <v>0</v>
      </c>
      <c r="O111" s="26">
        <f t="shared" si="46"/>
        <v>0.4</v>
      </c>
      <c r="P111" s="26">
        <f t="shared" si="46"/>
        <v>0.4</v>
      </c>
      <c r="Q111" s="26">
        <f t="shared" si="46"/>
        <v>0</v>
      </c>
      <c r="R111" s="107">
        <f t="shared" si="46"/>
        <v>0</v>
      </c>
    </row>
    <row r="112" spans="1:18" ht="15.75">
      <c r="A112" s="55">
        <v>99</v>
      </c>
      <c r="B112" s="111"/>
      <c r="C112" s="26"/>
      <c r="D112" s="26"/>
      <c r="E112" s="26"/>
      <c r="F112" s="26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5"/>
    </row>
    <row r="113" spans="1:18" ht="15.75">
      <c r="A113" s="55">
        <v>100</v>
      </c>
      <c r="B113" s="111" t="s">
        <v>124</v>
      </c>
      <c r="C113" s="26">
        <f>SUM(C114)</f>
        <v>126</v>
      </c>
      <c r="D113" s="26">
        <f aca="true" t="shared" si="47" ref="D113:R113">SUM(D114)</f>
        <v>126</v>
      </c>
      <c r="E113" s="26">
        <f t="shared" si="47"/>
        <v>87.8</v>
      </c>
      <c r="F113" s="26">
        <f t="shared" si="47"/>
        <v>0</v>
      </c>
      <c r="G113" s="23">
        <f t="shared" si="47"/>
        <v>125.6</v>
      </c>
      <c r="H113" s="23">
        <f t="shared" si="47"/>
        <v>125.6</v>
      </c>
      <c r="I113" s="23">
        <f t="shared" si="47"/>
        <v>87.8</v>
      </c>
      <c r="J113" s="23">
        <f t="shared" si="47"/>
        <v>0</v>
      </c>
      <c r="K113" s="23">
        <f t="shared" si="47"/>
        <v>0</v>
      </c>
      <c r="L113" s="23">
        <f t="shared" si="47"/>
        <v>0</v>
      </c>
      <c r="M113" s="23">
        <f t="shared" si="47"/>
        <v>0</v>
      </c>
      <c r="N113" s="23">
        <f t="shared" si="47"/>
        <v>0</v>
      </c>
      <c r="O113" s="23">
        <f t="shared" si="47"/>
        <v>0.4</v>
      </c>
      <c r="P113" s="23">
        <f t="shared" si="47"/>
        <v>0.4</v>
      </c>
      <c r="Q113" s="23">
        <f t="shared" si="47"/>
        <v>0</v>
      </c>
      <c r="R113" s="25">
        <f t="shared" si="47"/>
        <v>0</v>
      </c>
    </row>
    <row r="114" spans="1:18" ht="15" customHeight="1">
      <c r="A114" s="55">
        <v>101</v>
      </c>
      <c r="B114" s="40" t="s">
        <v>3</v>
      </c>
      <c r="C114" s="108">
        <f>SUM(G114+K114+O114)</f>
        <v>126</v>
      </c>
      <c r="D114" s="108">
        <f>SUM(H114+L114+P114)</f>
        <v>126</v>
      </c>
      <c r="E114" s="108">
        <f>SUM(I114+M114+Q114)</f>
        <v>87.8</v>
      </c>
      <c r="F114" s="108">
        <f>SUM(J114+N114+R114)</f>
        <v>0</v>
      </c>
      <c r="G114" s="40">
        <f>SUM(H114+J114)</f>
        <v>125.6</v>
      </c>
      <c r="H114" s="40">
        <v>125.6</v>
      </c>
      <c r="I114" s="40">
        <v>87.8</v>
      </c>
      <c r="J114" s="40"/>
      <c r="K114" s="40"/>
      <c r="L114" s="40"/>
      <c r="M114" s="23"/>
      <c r="N114" s="23"/>
      <c r="O114" s="40">
        <f>SUM(P114+R114)</f>
        <v>0.4</v>
      </c>
      <c r="P114" s="40">
        <v>0.4</v>
      </c>
      <c r="Q114" s="40">
        <v>0</v>
      </c>
      <c r="R114" s="109">
        <v>0</v>
      </c>
    </row>
    <row r="115" spans="1:18" ht="13.5" customHeight="1">
      <c r="A115" s="55">
        <v>102</v>
      </c>
      <c r="B115" s="40"/>
      <c r="C115" s="26"/>
      <c r="D115" s="26"/>
      <c r="E115" s="26"/>
      <c r="F115" s="26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5"/>
    </row>
    <row r="116" spans="1:18" ht="15" customHeight="1">
      <c r="A116" s="55">
        <v>103</v>
      </c>
      <c r="B116" s="23" t="s">
        <v>104</v>
      </c>
      <c r="C116" s="26">
        <f>SUM(C118)</f>
        <v>110.30000000000001</v>
      </c>
      <c r="D116" s="26">
        <f aca="true" t="shared" si="48" ref="D116:R116">SUM(D118)</f>
        <v>105.9</v>
      </c>
      <c r="E116" s="26">
        <f t="shared" si="48"/>
        <v>69.5</v>
      </c>
      <c r="F116" s="26">
        <f t="shared" si="48"/>
        <v>4.4</v>
      </c>
      <c r="G116" s="26">
        <f t="shared" si="48"/>
        <v>100.9</v>
      </c>
      <c r="H116" s="26">
        <f t="shared" si="48"/>
        <v>99.7</v>
      </c>
      <c r="I116" s="26">
        <f t="shared" si="48"/>
        <v>69.5</v>
      </c>
      <c r="J116" s="26">
        <f t="shared" si="48"/>
        <v>1.2</v>
      </c>
      <c r="K116" s="26">
        <f t="shared" si="48"/>
        <v>0</v>
      </c>
      <c r="L116" s="26">
        <f t="shared" si="48"/>
        <v>0</v>
      </c>
      <c r="M116" s="26">
        <f t="shared" si="48"/>
        <v>0</v>
      </c>
      <c r="N116" s="26">
        <f t="shared" si="48"/>
        <v>0</v>
      </c>
      <c r="O116" s="26">
        <f t="shared" si="48"/>
        <v>9.4</v>
      </c>
      <c r="P116" s="26">
        <f t="shared" si="48"/>
        <v>6.2</v>
      </c>
      <c r="Q116" s="26">
        <f t="shared" si="48"/>
        <v>0</v>
      </c>
      <c r="R116" s="107">
        <f t="shared" si="48"/>
        <v>3.2</v>
      </c>
    </row>
    <row r="117" spans="1:18" ht="12.75" customHeight="1">
      <c r="A117" s="55">
        <v>104</v>
      </c>
      <c r="B117" s="23"/>
      <c r="C117" s="26"/>
      <c r="D117" s="26"/>
      <c r="E117" s="26"/>
      <c r="F117" s="26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5"/>
    </row>
    <row r="118" spans="1:18" ht="15.75">
      <c r="A118" s="55">
        <v>105</v>
      </c>
      <c r="B118" s="111" t="s">
        <v>124</v>
      </c>
      <c r="C118" s="26">
        <f>SUM(C119)</f>
        <v>110.30000000000001</v>
      </c>
      <c r="D118" s="26">
        <f aca="true" t="shared" si="49" ref="D118:R118">SUM(D119)</f>
        <v>105.9</v>
      </c>
      <c r="E118" s="26">
        <f t="shared" si="49"/>
        <v>69.5</v>
      </c>
      <c r="F118" s="26">
        <f t="shared" si="49"/>
        <v>4.4</v>
      </c>
      <c r="G118" s="23">
        <f t="shared" si="49"/>
        <v>100.9</v>
      </c>
      <c r="H118" s="23">
        <f t="shared" si="49"/>
        <v>99.7</v>
      </c>
      <c r="I118" s="23">
        <f t="shared" si="49"/>
        <v>69.5</v>
      </c>
      <c r="J118" s="23">
        <f t="shared" si="49"/>
        <v>1.2</v>
      </c>
      <c r="K118" s="23">
        <f t="shared" si="49"/>
        <v>0</v>
      </c>
      <c r="L118" s="23">
        <f t="shared" si="49"/>
        <v>0</v>
      </c>
      <c r="M118" s="23">
        <f t="shared" si="49"/>
        <v>0</v>
      </c>
      <c r="N118" s="23">
        <f t="shared" si="49"/>
        <v>0</v>
      </c>
      <c r="O118" s="23">
        <f t="shared" si="49"/>
        <v>9.4</v>
      </c>
      <c r="P118" s="23">
        <f t="shared" si="49"/>
        <v>6.2</v>
      </c>
      <c r="Q118" s="23">
        <f t="shared" si="49"/>
        <v>0</v>
      </c>
      <c r="R118" s="25">
        <f t="shared" si="49"/>
        <v>3.2</v>
      </c>
    </row>
    <row r="119" spans="1:18" ht="15" customHeight="1">
      <c r="A119" s="55">
        <v>106</v>
      </c>
      <c r="B119" s="40" t="s">
        <v>105</v>
      </c>
      <c r="C119" s="108">
        <f>SUM(G119+K119+O119)</f>
        <v>110.30000000000001</v>
      </c>
      <c r="D119" s="108">
        <f>SUM(H119+L119+P119)</f>
        <v>105.9</v>
      </c>
      <c r="E119" s="108">
        <f>SUM(I119+M119+Q119)</f>
        <v>69.5</v>
      </c>
      <c r="F119" s="108">
        <f>SUM(J119+N119+R119)</f>
        <v>4.4</v>
      </c>
      <c r="G119" s="40">
        <f>SUM(H119+J119)</f>
        <v>100.9</v>
      </c>
      <c r="H119" s="40">
        <v>99.7</v>
      </c>
      <c r="I119" s="40">
        <v>69.5</v>
      </c>
      <c r="J119" s="40">
        <v>1.2</v>
      </c>
      <c r="K119" s="40"/>
      <c r="L119" s="40"/>
      <c r="M119" s="40"/>
      <c r="N119" s="23"/>
      <c r="O119" s="40">
        <f>SUM(P119+R119)</f>
        <v>9.4</v>
      </c>
      <c r="P119" s="40">
        <v>6.2</v>
      </c>
      <c r="Q119" s="40"/>
      <c r="R119" s="109">
        <v>3.2</v>
      </c>
    </row>
    <row r="120" spans="1:18" ht="12.75" customHeight="1">
      <c r="A120" s="55">
        <v>107</v>
      </c>
      <c r="B120" s="23"/>
      <c r="C120" s="26"/>
      <c r="D120" s="26"/>
      <c r="E120" s="26"/>
      <c r="F120" s="26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5"/>
    </row>
    <row r="121" spans="1:18" ht="15" customHeight="1">
      <c r="A121" s="55">
        <v>108</v>
      </c>
      <c r="B121" s="23" t="s">
        <v>106</v>
      </c>
      <c r="C121" s="26">
        <f>SUM(C123)</f>
        <v>41.800000000000004</v>
      </c>
      <c r="D121" s="26">
        <f aca="true" t="shared" si="50" ref="D121:R121">SUM(D123)</f>
        <v>41.300000000000004</v>
      </c>
      <c r="E121" s="26">
        <f t="shared" si="50"/>
        <v>25.6</v>
      </c>
      <c r="F121" s="26">
        <f t="shared" si="50"/>
        <v>0.5</v>
      </c>
      <c r="G121" s="26">
        <f t="shared" si="50"/>
        <v>39.6</v>
      </c>
      <c r="H121" s="26">
        <f t="shared" si="50"/>
        <v>39.6</v>
      </c>
      <c r="I121" s="26">
        <f t="shared" si="50"/>
        <v>25.6</v>
      </c>
      <c r="J121" s="26">
        <f t="shared" si="50"/>
        <v>0</v>
      </c>
      <c r="K121" s="26">
        <f t="shared" si="50"/>
        <v>0</v>
      </c>
      <c r="L121" s="26">
        <f t="shared" si="50"/>
        <v>0</v>
      </c>
      <c r="M121" s="26">
        <f t="shared" si="50"/>
        <v>0</v>
      </c>
      <c r="N121" s="26">
        <f t="shared" si="50"/>
        <v>0</v>
      </c>
      <c r="O121" s="26">
        <f t="shared" si="50"/>
        <v>2.2</v>
      </c>
      <c r="P121" s="26">
        <f t="shared" si="50"/>
        <v>1.7</v>
      </c>
      <c r="Q121" s="26">
        <f t="shared" si="50"/>
        <v>0</v>
      </c>
      <c r="R121" s="107">
        <f t="shared" si="50"/>
        <v>0.5</v>
      </c>
    </row>
    <row r="122" spans="1:18" ht="15" customHeight="1">
      <c r="A122" s="55">
        <v>109</v>
      </c>
      <c r="B122" s="23"/>
      <c r="C122" s="26"/>
      <c r="D122" s="26"/>
      <c r="E122" s="26"/>
      <c r="F122" s="26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5"/>
    </row>
    <row r="123" spans="1:18" ht="15.75">
      <c r="A123" s="55">
        <v>110</v>
      </c>
      <c r="B123" s="111" t="s">
        <v>124</v>
      </c>
      <c r="C123" s="26">
        <f>SUM(C124)</f>
        <v>41.800000000000004</v>
      </c>
      <c r="D123" s="26">
        <f aca="true" t="shared" si="51" ref="D123:Q123">SUM(D124)</f>
        <v>41.300000000000004</v>
      </c>
      <c r="E123" s="26">
        <f t="shared" si="51"/>
        <v>25.6</v>
      </c>
      <c r="F123" s="26">
        <f t="shared" si="51"/>
        <v>0.5</v>
      </c>
      <c r="G123" s="23">
        <f t="shared" si="51"/>
        <v>39.6</v>
      </c>
      <c r="H123" s="23">
        <f t="shared" si="51"/>
        <v>39.6</v>
      </c>
      <c r="I123" s="23">
        <f t="shared" si="51"/>
        <v>25.6</v>
      </c>
      <c r="J123" s="23">
        <f t="shared" si="51"/>
        <v>0</v>
      </c>
      <c r="K123" s="23">
        <f t="shared" si="51"/>
        <v>0</v>
      </c>
      <c r="L123" s="23">
        <f t="shared" si="51"/>
        <v>0</v>
      </c>
      <c r="M123" s="23">
        <f t="shared" si="51"/>
        <v>0</v>
      </c>
      <c r="N123" s="23">
        <f t="shared" si="51"/>
        <v>0</v>
      </c>
      <c r="O123" s="23">
        <f t="shared" si="51"/>
        <v>2.2</v>
      </c>
      <c r="P123" s="23">
        <f t="shared" si="51"/>
        <v>1.7</v>
      </c>
      <c r="Q123" s="23">
        <f t="shared" si="51"/>
        <v>0</v>
      </c>
      <c r="R123" s="25">
        <f>SUM(R124)</f>
        <v>0.5</v>
      </c>
    </row>
    <row r="124" spans="1:18" ht="15" customHeight="1">
      <c r="A124" s="55">
        <v>111</v>
      </c>
      <c r="B124" s="40" t="s">
        <v>44</v>
      </c>
      <c r="C124" s="108">
        <f>SUM(G124+K124+O124)</f>
        <v>41.800000000000004</v>
      </c>
      <c r="D124" s="108">
        <f>SUM(H124+L124+P124)</f>
        <v>41.300000000000004</v>
      </c>
      <c r="E124" s="108">
        <f>SUM(I124+M124+Q124)</f>
        <v>25.6</v>
      </c>
      <c r="F124" s="108">
        <f>SUM(J124+N124+R124)</f>
        <v>0.5</v>
      </c>
      <c r="G124" s="40">
        <f>SUM(H124+J124)</f>
        <v>39.6</v>
      </c>
      <c r="H124" s="40">
        <v>39.6</v>
      </c>
      <c r="I124" s="40">
        <v>25.6</v>
      </c>
      <c r="J124" s="40"/>
      <c r="K124" s="40"/>
      <c r="L124" s="40"/>
      <c r="M124" s="23"/>
      <c r="N124" s="23"/>
      <c r="O124" s="40">
        <f>SUM(P124+R124)</f>
        <v>2.2</v>
      </c>
      <c r="P124" s="40">
        <v>1.7</v>
      </c>
      <c r="Q124" s="40">
        <v>0</v>
      </c>
      <c r="R124" s="109">
        <v>0.5</v>
      </c>
    </row>
    <row r="125" spans="1:18" ht="16.5" thickBot="1">
      <c r="A125" s="55">
        <v>112</v>
      </c>
      <c r="B125" s="112"/>
      <c r="C125" s="113"/>
      <c r="D125" s="113"/>
      <c r="E125" s="113"/>
      <c r="F125" s="113"/>
      <c r="G125" s="114"/>
      <c r="H125" s="112"/>
      <c r="I125" s="112"/>
      <c r="J125" s="112"/>
      <c r="K125" s="114"/>
      <c r="L125" s="112"/>
      <c r="M125" s="112"/>
      <c r="N125" s="112"/>
      <c r="O125" s="114"/>
      <c r="P125" s="112"/>
      <c r="Q125" s="112"/>
      <c r="R125" s="115"/>
    </row>
    <row r="126" spans="1:18" ht="62.25" customHeight="1" thickBot="1">
      <c r="A126" s="55">
        <v>113</v>
      </c>
      <c r="B126" s="38" t="s">
        <v>136</v>
      </c>
      <c r="C126" s="103">
        <f>SUM(C127)</f>
        <v>309.3</v>
      </c>
      <c r="D126" s="103">
        <f aca="true" t="shared" si="52" ref="D126:R126">SUM(D127)</f>
        <v>95.8</v>
      </c>
      <c r="E126" s="103">
        <f t="shared" si="52"/>
        <v>0</v>
      </c>
      <c r="F126" s="103">
        <f t="shared" si="52"/>
        <v>213.5</v>
      </c>
      <c r="G126" s="103">
        <f t="shared" si="52"/>
        <v>251.3</v>
      </c>
      <c r="H126" s="103">
        <f t="shared" si="52"/>
        <v>95.8</v>
      </c>
      <c r="I126" s="103">
        <f t="shared" si="52"/>
        <v>0</v>
      </c>
      <c r="J126" s="103">
        <f t="shared" si="52"/>
        <v>155.5</v>
      </c>
      <c r="K126" s="103">
        <f t="shared" si="52"/>
        <v>58</v>
      </c>
      <c r="L126" s="103">
        <f t="shared" si="52"/>
        <v>0</v>
      </c>
      <c r="M126" s="103">
        <f t="shared" si="52"/>
        <v>0</v>
      </c>
      <c r="N126" s="103">
        <f t="shared" si="52"/>
        <v>58</v>
      </c>
      <c r="O126" s="103">
        <f t="shared" si="52"/>
        <v>0</v>
      </c>
      <c r="P126" s="103">
        <f t="shared" si="52"/>
        <v>0</v>
      </c>
      <c r="Q126" s="103">
        <f t="shared" si="52"/>
        <v>0</v>
      </c>
      <c r="R126" s="104">
        <f t="shared" si="52"/>
        <v>0</v>
      </c>
    </row>
    <row r="127" spans="1:18" ht="15.75">
      <c r="A127" s="55">
        <v>114</v>
      </c>
      <c r="B127" s="88" t="s">
        <v>110</v>
      </c>
      <c r="C127" s="105">
        <f aca="true" t="shared" si="53" ref="C127:R127">SUM(C128+C134)</f>
        <v>309.3</v>
      </c>
      <c r="D127" s="105">
        <f t="shared" si="53"/>
        <v>95.8</v>
      </c>
      <c r="E127" s="105">
        <f t="shared" si="53"/>
        <v>0</v>
      </c>
      <c r="F127" s="105">
        <f t="shared" si="53"/>
        <v>213.5</v>
      </c>
      <c r="G127" s="105">
        <f t="shared" si="53"/>
        <v>251.3</v>
      </c>
      <c r="H127" s="105">
        <f t="shared" si="53"/>
        <v>95.8</v>
      </c>
      <c r="I127" s="105">
        <f t="shared" si="53"/>
        <v>0</v>
      </c>
      <c r="J127" s="105">
        <f t="shared" si="53"/>
        <v>155.5</v>
      </c>
      <c r="K127" s="105">
        <f t="shared" si="53"/>
        <v>58</v>
      </c>
      <c r="L127" s="105">
        <f t="shared" si="53"/>
        <v>0</v>
      </c>
      <c r="M127" s="105">
        <f t="shared" si="53"/>
        <v>0</v>
      </c>
      <c r="N127" s="105">
        <f t="shared" si="53"/>
        <v>58</v>
      </c>
      <c r="O127" s="105">
        <f t="shared" si="53"/>
        <v>0</v>
      </c>
      <c r="P127" s="105">
        <f t="shared" si="53"/>
        <v>0</v>
      </c>
      <c r="Q127" s="105">
        <f t="shared" si="53"/>
        <v>0</v>
      </c>
      <c r="R127" s="106">
        <f t="shared" si="53"/>
        <v>0</v>
      </c>
    </row>
    <row r="128" spans="1:18" ht="15" customHeight="1">
      <c r="A128" s="55">
        <v>115</v>
      </c>
      <c r="B128" s="23" t="s">
        <v>121</v>
      </c>
      <c r="C128" s="26">
        <f aca="true" t="shared" si="54" ref="C128:R128">SUM(C130:C133)</f>
        <v>251.3</v>
      </c>
      <c r="D128" s="26">
        <f t="shared" si="54"/>
        <v>95.8</v>
      </c>
      <c r="E128" s="26">
        <f t="shared" si="54"/>
        <v>0</v>
      </c>
      <c r="F128" s="26">
        <f t="shared" si="54"/>
        <v>155.5</v>
      </c>
      <c r="G128" s="23">
        <f t="shared" si="54"/>
        <v>251.3</v>
      </c>
      <c r="H128" s="23">
        <f t="shared" si="54"/>
        <v>95.8</v>
      </c>
      <c r="I128" s="23">
        <f t="shared" si="54"/>
        <v>0</v>
      </c>
      <c r="J128" s="23">
        <f t="shared" si="54"/>
        <v>155.5</v>
      </c>
      <c r="K128" s="23">
        <f t="shared" si="54"/>
        <v>0</v>
      </c>
      <c r="L128" s="23">
        <f t="shared" si="54"/>
        <v>0</v>
      </c>
      <c r="M128" s="23">
        <f t="shared" si="54"/>
        <v>0</v>
      </c>
      <c r="N128" s="23">
        <f t="shared" si="54"/>
        <v>0</v>
      </c>
      <c r="O128" s="23">
        <f t="shared" si="54"/>
        <v>0</v>
      </c>
      <c r="P128" s="23">
        <f t="shared" si="54"/>
        <v>0</v>
      </c>
      <c r="Q128" s="23">
        <f t="shared" si="54"/>
        <v>0</v>
      </c>
      <c r="R128" s="25">
        <f t="shared" si="54"/>
        <v>0</v>
      </c>
    </row>
    <row r="129" spans="1:18" ht="12" customHeight="1">
      <c r="A129" s="55">
        <v>116</v>
      </c>
      <c r="B129" s="23"/>
      <c r="C129" s="26"/>
      <c r="D129" s="26"/>
      <c r="E129" s="26"/>
      <c r="F129" s="26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5"/>
    </row>
    <row r="130" spans="1:18" ht="15.75">
      <c r="A130" s="55">
        <v>117</v>
      </c>
      <c r="B130" s="120" t="s">
        <v>139</v>
      </c>
      <c r="C130" s="108">
        <f aca="true" t="shared" si="55" ref="C130:F132">SUM(G130,K130,O130)</f>
        <v>248</v>
      </c>
      <c r="D130" s="108">
        <f t="shared" si="55"/>
        <v>92.5</v>
      </c>
      <c r="E130" s="108">
        <f t="shared" si="55"/>
        <v>0</v>
      </c>
      <c r="F130" s="108">
        <f t="shared" si="55"/>
        <v>155.5</v>
      </c>
      <c r="G130" s="40">
        <f>SUM(H130+J130)</f>
        <v>248</v>
      </c>
      <c r="H130" s="40">
        <v>92.5</v>
      </c>
      <c r="I130" s="40"/>
      <c r="J130" s="40">
        <v>155.5</v>
      </c>
      <c r="K130" s="40">
        <f>SUM(L130+N130)</f>
        <v>0</v>
      </c>
      <c r="L130" s="40"/>
      <c r="M130" s="40"/>
      <c r="N130" s="40"/>
      <c r="O130" s="40">
        <f>SUM(P130+R130)</f>
        <v>0</v>
      </c>
      <c r="P130" s="40"/>
      <c r="Q130" s="40"/>
      <c r="R130" s="109"/>
    </row>
    <row r="131" spans="1:18" ht="18" customHeight="1">
      <c r="A131" s="55">
        <v>118</v>
      </c>
      <c r="B131" s="110" t="s">
        <v>140</v>
      </c>
      <c r="C131" s="108">
        <f t="shared" si="55"/>
        <v>3.3</v>
      </c>
      <c r="D131" s="108">
        <f t="shared" si="55"/>
        <v>3.3</v>
      </c>
      <c r="E131" s="108">
        <f t="shared" si="55"/>
        <v>0</v>
      </c>
      <c r="F131" s="108">
        <f t="shared" si="55"/>
        <v>0</v>
      </c>
      <c r="G131" s="40">
        <f>SUM(H131+J131)</f>
        <v>3.3</v>
      </c>
      <c r="H131" s="40">
        <v>3.3</v>
      </c>
      <c r="I131" s="40"/>
      <c r="J131" s="40"/>
      <c r="K131" s="40">
        <f>SUM(L131+N131)</f>
        <v>0</v>
      </c>
      <c r="L131" s="40"/>
      <c r="M131" s="40"/>
      <c r="N131" s="40"/>
      <c r="O131" s="40">
        <f>SUM(P131+R131)</f>
        <v>0</v>
      </c>
      <c r="P131" s="40"/>
      <c r="Q131" s="40"/>
      <c r="R131" s="109"/>
    </row>
    <row r="132" spans="1:18" ht="18" customHeight="1">
      <c r="A132" s="55">
        <v>119</v>
      </c>
      <c r="B132" s="40" t="s">
        <v>63</v>
      </c>
      <c r="C132" s="108">
        <f t="shared" si="55"/>
        <v>0</v>
      </c>
      <c r="D132" s="108">
        <f t="shared" si="55"/>
        <v>0</v>
      </c>
      <c r="E132" s="108">
        <f t="shared" si="55"/>
        <v>0</v>
      </c>
      <c r="F132" s="108">
        <f t="shared" si="55"/>
        <v>0</v>
      </c>
      <c r="G132" s="40">
        <f>SUM(H132+J132)</f>
        <v>0</v>
      </c>
      <c r="H132" s="40"/>
      <c r="I132" s="40"/>
      <c r="J132" s="40"/>
      <c r="K132" s="40">
        <f>SUM(L132+N132)</f>
        <v>0</v>
      </c>
      <c r="L132" s="40"/>
      <c r="M132" s="40"/>
      <c r="N132" s="40"/>
      <c r="O132" s="40">
        <f>SUM(P132+R132)</f>
        <v>0</v>
      </c>
      <c r="P132" s="40"/>
      <c r="Q132" s="40"/>
      <c r="R132" s="109"/>
    </row>
    <row r="133" spans="1:18" ht="15.75">
      <c r="A133" s="55">
        <v>120</v>
      </c>
      <c r="B133" s="120"/>
      <c r="C133" s="108">
        <f>SUM(G133,K133,O133)</f>
        <v>0</v>
      </c>
      <c r="D133" s="108">
        <f>SUM(H133,L133,P133)</f>
        <v>0</v>
      </c>
      <c r="E133" s="108">
        <f>SUM(I133,M133,Q133)</f>
        <v>0</v>
      </c>
      <c r="F133" s="108">
        <f>SUM(J133,N133,R133)</f>
        <v>0</v>
      </c>
      <c r="G133" s="23">
        <f>SUM(H133+J133)</f>
        <v>0</v>
      </c>
      <c r="H133" s="40"/>
      <c r="I133" s="40">
        <v>0</v>
      </c>
      <c r="J133" s="40"/>
      <c r="K133" s="23">
        <f>SUM(L133+N133)</f>
        <v>0</v>
      </c>
      <c r="L133" s="40"/>
      <c r="M133" s="40"/>
      <c r="N133" s="40"/>
      <c r="O133" s="23">
        <f>SUM(P133+R133)</f>
        <v>0</v>
      </c>
      <c r="P133" s="40"/>
      <c r="Q133" s="40"/>
      <c r="R133" s="109"/>
    </row>
    <row r="134" spans="1:18" ht="15" customHeight="1">
      <c r="A134" s="55">
        <v>121</v>
      </c>
      <c r="B134" s="111" t="s">
        <v>126</v>
      </c>
      <c r="C134" s="26">
        <f>SUM(C135)</f>
        <v>58</v>
      </c>
      <c r="D134" s="26">
        <f aca="true" t="shared" si="56" ref="D134:R134">SUM(D135)</f>
        <v>0</v>
      </c>
      <c r="E134" s="26">
        <f t="shared" si="56"/>
        <v>0</v>
      </c>
      <c r="F134" s="26">
        <f t="shared" si="56"/>
        <v>58</v>
      </c>
      <c r="G134" s="23">
        <f t="shared" si="56"/>
        <v>0</v>
      </c>
      <c r="H134" s="23">
        <f t="shared" si="56"/>
        <v>0</v>
      </c>
      <c r="I134" s="23">
        <f t="shared" si="56"/>
        <v>0</v>
      </c>
      <c r="J134" s="23">
        <f t="shared" si="56"/>
        <v>0</v>
      </c>
      <c r="K134" s="23">
        <f t="shared" si="56"/>
        <v>58</v>
      </c>
      <c r="L134" s="23">
        <f t="shared" si="56"/>
        <v>0</v>
      </c>
      <c r="M134" s="23">
        <f t="shared" si="56"/>
        <v>0</v>
      </c>
      <c r="N134" s="23">
        <f t="shared" si="56"/>
        <v>58</v>
      </c>
      <c r="O134" s="23">
        <f t="shared" si="56"/>
        <v>0</v>
      </c>
      <c r="P134" s="23">
        <f t="shared" si="56"/>
        <v>0</v>
      </c>
      <c r="Q134" s="23">
        <f t="shared" si="56"/>
        <v>0</v>
      </c>
      <c r="R134" s="25">
        <f t="shared" si="56"/>
        <v>0</v>
      </c>
    </row>
    <row r="135" spans="1:18" ht="47.25">
      <c r="A135" s="55">
        <v>122</v>
      </c>
      <c r="B135" s="110" t="s">
        <v>150</v>
      </c>
      <c r="C135" s="108">
        <f>SUM(G135,K135,O135)</f>
        <v>58</v>
      </c>
      <c r="D135" s="108">
        <f>SUM(H135,L135,P135)</f>
        <v>0</v>
      </c>
      <c r="E135" s="108">
        <f>SUM(I135,M135,Q135)</f>
        <v>0</v>
      </c>
      <c r="F135" s="108">
        <f>SUM(J135,N135,R135)</f>
        <v>58</v>
      </c>
      <c r="G135" s="40">
        <f>SUM(H135+J135)</f>
        <v>0</v>
      </c>
      <c r="H135" s="40"/>
      <c r="I135" s="40"/>
      <c r="J135" s="40"/>
      <c r="K135" s="40">
        <f>SUM(L135+N135)</f>
        <v>58</v>
      </c>
      <c r="L135" s="40">
        <v>0</v>
      </c>
      <c r="M135" s="40"/>
      <c r="N135" s="40">
        <v>58</v>
      </c>
      <c r="O135" s="23">
        <f>SUM(P135+R135)</f>
        <v>0</v>
      </c>
      <c r="P135" s="40"/>
      <c r="Q135" s="40"/>
      <c r="R135" s="109"/>
    </row>
    <row r="136" spans="1:18" ht="16.5" thickBot="1">
      <c r="A136" s="55">
        <v>123</v>
      </c>
      <c r="B136" s="119"/>
      <c r="C136" s="113"/>
      <c r="D136" s="113"/>
      <c r="E136" s="113"/>
      <c r="F136" s="113"/>
      <c r="G136" s="114"/>
      <c r="H136" s="112"/>
      <c r="I136" s="112"/>
      <c r="J136" s="112"/>
      <c r="K136" s="114"/>
      <c r="L136" s="112"/>
      <c r="M136" s="112"/>
      <c r="N136" s="112"/>
      <c r="O136" s="114"/>
      <c r="P136" s="112"/>
      <c r="Q136" s="112"/>
      <c r="R136" s="115"/>
    </row>
    <row r="137" spans="1:18" ht="33.75" customHeight="1" thickBot="1">
      <c r="A137" s="55">
        <v>124</v>
      </c>
      <c r="B137" s="38" t="s">
        <v>137</v>
      </c>
      <c r="C137" s="103">
        <f>SUM(C138)</f>
        <v>643.1</v>
      </c>
      <c r="D137" s="103">
        <f aca="true" t="shared" si="57" ref="D137:R137">SUM(D138)</f>
        <v>552.7</v>
      </c>
      <c r="E137" s="103">
        <f t="shared" si="57"/>
        <v>90.5</v>
      </c>
      <c r="F137" s="103">
        <f t="shared" si="57"/>
        <v>90.39999999999999</v>
      </c>
      <c r="G137" s="103">
        <f t="shared" si="57"/>
        <v>488.1</v>
      </c>
      <c r="H137" s="103">
        <f t="shared" si="57"/>
        <v>397.7</v>
      </c>
      <c r="I137" s="103">
        <f t="shared" si="57"/>
        <v>90.5</v>
      </c>
      <c r="J137" s="103">
        <f t="shared" si="57"/>
        <v>90.39999999999999</v>
      </c>
      <c r="K137" s="103">
        <f t="shared" si="57"/>
        <v>144.9</v>
      </c>
      <c r="L137" s="103">
        <f t="shared" si="57"/>
        <v>144.9</v>
      </c>
      <c r="M137" s="103">
        <f t="shared" si="57"/>
        <v>0</v>
      </c>
      <c r="N137" s="103">
        <f t="shared" si="57"/>
        <v>0</v>
      </c>
      <c r="O137" s="103">
        <f t="shared" si="57"/>
        <v>10.100000000000001</v>
      </c>
      <c r="P137" s="103">
        <f t="shared" si="57"/>
        <v>10.100000000000001</v>
      </c>
      <c r="Q137" s="103">
        <f t="shared" si="57"/>
        <v>0</v>
      </c>
      <c r="R137" s="104">
        <f t="shared" si="57"/>
        <v>0</v>
      </c>
    </row>
    <row r="138" spans="1:18" ht="15.75">
      <c r="A138" s="55">
        <v>125</v>
      </c>
      <c r="B138" s="88" t="s">
        <v>110</v>
      </c>
      <c r="C138" s="105">
        <f aca="true" t="shared" si="58" ref="C138:R138">SUM(C139+C150+C154+C159)</f>
        <v>643.1</v>
      </c>
      <c r="D138" s="105">
        <f t="shared" si="58"/>
        <v>552.7</v>
      </c>
      <c r="E138" s="105">
        <f t="shared" si="58"/>
        <v>90.5</v>
      </c>
      <c r="F138" s="105">
        <f t="shared" si="58"/>
        <v>90.39999999999999</v>
      </c>
      <c r="G138" s="121">
        <f t="shared" si="58"/>
        <v>488.1</v>
      </c>
      <c r="H138" s="121">
        <f t="shared" si="58"/>
        <v>397.7</v>
      </c>
      <c r="I138" s="121">
        <f t="shared" si="58"/>
        <v>90.5</v>
      </c>
      <c r="J138" s="121">
        <f t="shared" si="58"/>
        <v>90.39999999999999</v>
      </c>
      <c r="K138" s="121">
        <f t="shared" si="58"/>
        <v>144.9</v>
      </c>
      <c r="L138" s="121">
        <f t="shared" si="58"/>
        <v>144.9</v>
      </c>
      <c r="M138" s="121">
        <f t="shared" si="58"/>
        <v>0</v>
      </c>
      <c r="N138" s="121">
        <f t="shared" si="58"/>
        <v>0</v>
      </c>
      <c r="O138" s="121">
        <f t="shared" si="58"/>
        <v>10.100000000000001</v>
      </c>
      <c r="P138" s="121">
        <f t="shared" si="58"/>
        <v>10.100000000000001</v>
      </c>
      <c r="Q138" s="121">
        <f t="shared" si="58"/>
        <v>0</v>
      </c>
      <c r="R138" s="129">
        <f t="shared" si="58"/>
        <v>0</v>
      </c>
    </row>
    <row r="139" spans="1:18" ht="15.75">
      <c r="A139" s="55">
        <v>126</v>
      </c>
      <c r="B139" s="111" t="s">
        <v>125</v>
      </c>
      <c r="C139" s="26">
        <f>SUM(C140:C149)</f>
        <v>161.5</v>
      </c>
      <c r="D139" s="26">
        <f aca="true" t="shared" si="59" ref="D139:R139">SUM(D140:D149)</f>
        <v>160.10000000000002</v>
      </c>
      <c r="E139" s="26">
        <f t="shared" si="59"/>
        <v>90.5</v>
      </c>
      <c r="F139" s="26">
        <f t="shared" si="59"/>
        <v>1.4</v>
      </c>
      <c r="G139" s="23">
        <f t="shared" si="59"/>
        <v>151.4</v>
      </c>
      <c r="H139" s="23">
        <f t="shared" si="59"/>
        <v>150</v>
      </c>
      <c r="I139" s="23">
        <f t="shared" si="59"/>
        <v>90.5</v>
      </c>
      <c r="J139" s="23">
        <f t="shared" si="59"/>
        <v>1.4</v>
      </c>
      <c r="K139" s="23">
        <f t="shared" si="59"/>
        <v>0</v>
      </c>
      <c r="L139" s="23">
        <f t="shared" si="59"/>
        <v>0</v>
      </c>
      <c r="M139" s="23">
        <f t="shared" si="59"/>
        <v>0</v>
      </c>
      <c r="N139" s="23">
        <f t="shared" si="59"/>
        <v>0</v>
      </c>
      <c r="O139" s="23">
        <f t="shared" si="59"/>
        <v>10.100000000000001</v>
      </c>
      <c r="P139" s="23">
        <f t="shared" si="59"/>
        <v>10.100000000000001</v>
      </c>
      <c r="Q139" s="23">
        <f t="shared" si="59"/>
        <v>0</v>
      </c>
      <c r="R139" s="25">
        <f t="shared" si="59"/>
        <v>0</v>
      </c>
    </row>
    <row r="140" spans="1:18" ht="15.75">
      <c r="A140" s="55">
        <v>127</v>
      </c>
      <c r="B140" s="40" t="s">
        <v>49</v>
      </c>
      <c r="C140" s="108">
        <f aca="true" t="shared" si="60" ref="C140:F144">SUM(G140,K140,O140)</f>
        <v>3.1</v>
      </c>
      <c r="D140" s="108">
        <f t="shared" si="60"/>
        <v>3.1</v>
      </c>
      <c r="E140" s="108">
        <f t="shared" si="60"/>
        <v>0</v>
      </c>
      <c r="F140" s="108">
        <f t="shared" si="60"/>
        <v>0</v>
      </c>
      <c r="G140" s="40">
        <f>SUM(H140+J140)</f>
        <v>3.1</v>
      </c>
      <c r="H140" s="40">
        <v>3.1</v>
      </c>
      <c r="I140" s="40"/>
      <c r="J140" s="40"/>
      <c r="K140" s="40">
        <f>SUM(L140+N140)</f>
        <v>0</v>
      </c>
      <c r="L140" s="40"/>
      <c r="M140" s="40"/>
      <c r="N140" s="40"/>
      <c r="O140" s="40">
        <f>SUM(P140,R140)</f>
        <v>0</v>
      </c>
      <c r="P140" s="40"/>
      <c r="Q140" s="40"/>
      <c r="R140" s="109"/>
    </row>
    <row r="141" spans="1:18" ht="15.75">
      <c r="A141" s="55">
        <v>128</v>
      </c>
      <c r="B141" s="40" t="s">
        <v>50</v>
      </c>
      <c r="C141" s="108">
        <f t="shared" si="60"/>
        <v>0.8</v>
      </c>
      <c r="D141" s="108">
        <f t="shared" si="60"/>
        <v>0.8</v>
      </c>
      <c r="E141" s="108">
        <f t="shared" si="60"/>
        <v>0</v>
      </c>
      <c r="F141" s="108">
        <f t="shared" si="60"/>
        <v>0</v>
      </c>
      <c r="G141" s="40">
        <f aca="true" t="shared" si="61" ref="G141:G164">SUM(H141+J141)</f>
        <v>0.8</v>
      </c>
      <c r="H141" s="40">
        <v>0.8</v>
      </c>
      <c r="I141" s="40"/>
      <c r="J141" s="40"/>
      <c r="K141" s="40">
        <f aca="true" t="shared" si="62" ref="K141:K164">SUM(L141+N141)</f>
        <v>0</v>
      </c>
      <c r="L141" s="40"/>
      <c r="M141" s="40"/>
      <c r="N141" s="40"/>
      <c r="O141" s="40">
        <f aca="true" t="shared" si="63" ref="O141:O164">SUM(P141,R141)</f>
        <v>0</v>
      </c>
      <c r="P141" s="40"/>
      <c r="Q141" s="40"/>
      <c r="R141" s="109"/>
    </row>
    <row r="142" spans="1:18" ht="15.75">
      <c r="A142" s="55">
        <v>129</v>
      </c>
      <c r="B142" s="40" t="s">
        <v>93</v>
      </c>
      <c r="C142" s="108">
        <f t="shared" si="60"/>
        <v>0.7</v>
      </c>
      <c r="D142" s="108">
        <f t="shared" si="60"/>
        <v>0.7</v>
      </c>
      <c r="E142" s="108">
        <f t="shared" si="60"/>
        <v>0</v>
      </c>
      <c r="F142" s="108">
        <f t="shared" si="60"/>
        <v>0</v>
      </c>
      <c r="G142" s="40">
        <f t="shared" si="61"/>
        <v>0.7</v>
      </c>
      <c r="H142" s="40">
        <v>0.7</v>
      </c>
      <c r="I142" s="40"/>
      <c r="J142" s="40"/>
      <c r="K142" s="40">
        <f t="shared" si="62"/>
        <v>0</v>
      </c>
      <c r="L142" s="40"/>
      <c r="M142" s="40"/>
      <c r="N142" s="40"/>
      <c r="O142" s="40">
        <f t="shared" si="63"/>
        <v>0</v>
      </c>
      <c r="P142" s="40"/>
      <c r="Q142" s="40"/>
      <c r="R142" s="109"/>
    </row>
    <row r="143" spans="1:18" ht="15.75">
      <c r="A143" s="55">
        <v>130</v>
      </c>
      <c r="B143" s="40" t="s">
        <v>52</v>
      </c>
      <c r="C143" s="108">
        <f t="shared" si="60"/>
        <v>0.3</v>
      </c>
      <c r="D143" s="108">
        <f t="shared" si="60"/>
        <v>0.3</v>
      </c>
      <c r="E143" s="108">
        <f t="shared" si="60"/>
        <v>0</v>
      </c>
      <c r="F143" s="108">
        <f t="shared" si="60"/>
        <v>0</v>
      </c>
      <c r="G143" s="40">
        <f t="shared" si="61"/>
        <v>0.3</v>
      </c>
      <c r="H143" s="40">
        <v>0.3</v>
      </c>
      <c r="I143" s="40"/>
      <c r="J143" s="40"/>
      <c r="K143" s="40">
        <f t="shared" si="62"/>
        <v>0</v>
      </c>
      <c r="L143" s="40"/>
      <c r="M143" s="40"/>
      <c r="N143" s="40"/>
      <c r="O143" s="40">
        <f t="shared" si="63"/>
        <v>0</v>
      </c>
      <c r="P143" s="40"/>
      <c r="Q143" s="40"/>
      <c r="R143" s="109"/>
    </row>
    <row r="144" spans="1:18" ht="15.75">
      <c r="A144" s="55">
        <v>131</v>
      </c>
      <c r="B144" s="40" t="s">
        <v>51</v>
      </c>
      <c r="C144" s="108">
        <f t="shared" si="60"/>
        <v>0.3</v>
      </c>
      <c r="D144" s="108">
        <f t="shared" si="60"/>
        <v>0.3</v>
      </c>
      <c r="E144" s="108">
        <f t="shared" si="60"/>
        <v>0</v>
      </c>
      <c r="F144" s="108">
        <f t="shared" si="60"/>
        <v>0</v>
      </c>
      <c r="G144" s="40">
        <f t="shared" si="61"/>
        <v>0.3</v>
      </c>
      <c r="H144" s="40">
        <v>0.3</v>
      </c>
      <c r="I144" s="40"/>
      <c r="J144" s="40"/>
      <c r="K144" s="40">
        <f t="shared" si="62"/>
        <v>0</v>
      </c>
      <c r="L144" s="40"/>
      <c r="M144" s="40"/>
      <c r="N144" s="40"/>
      <c r="O144" s="40">
        <f t="shared" si="63"/>
        <v>0</v>
      </c>
      <c r="P144" s="40"/>
      <c r="Q144" s="40"/>
      <c r="R144" s="109"/>
    </row>
    <row r="145" spans="1:18" ht="15.75">
      <c r="A145" s="55">
        <v>132</v>
      </c>
      <c r="B145" s="40" t="s">
        <v>65</v>
      </c>
      <c r="C145" s="108">
        <f aca="true" t="shared" si="64" ref="C145:F149">SUM(G145,K145,O145)</f>
        <v>66.1</v>
      </c>
      <c r="D145" s="108">
        <f t="shared" si="64"/>
        <v>64.7</v>
      </c>
      <c r="E145" s="108">
        <f t="shared" si="64"/>
        <v>38.8</v>
      </c>
      <c r="F145" s="108">
        <f t="shared" si="64"/>
        <v>1.4</v>
      </c>
      <c r="G145" s="40">
        <f t="shared" si="61"/>
        <v>61.4</v>
      </c>
      <c r="H145" s="40">
        <v>60</v>
      </c>
      <c r="I145" s="40">
        <v>38.8</v>
      </c>
      <c r="J145" s="40">
        <v>1.4</v>
      </c>
      <c r="K145" s="40">
        <f t="shared" si="62"/>
        <v>0</v>
      </c>
      <c r="L145" s="40"/>
      <c r="M145" s="40"/>
      <c r="N145" s="40"/>
      <c r="O145" s="40">
        <f t="shared" si="63"/>
        <v>4.7</v>
      </c>
      <c r="P145" s="40">
        <v>4.7</v>
      </c>
      <c r="Q145" s="40">
        <v>0</v>
      </c>
      <c r="R145" s="109">
        <v>0</v>
      </c>
    </row>
    <row r="146" spans="1:18" ht="15.75">
      <c r="A146" s="55">
        <v>133</v>
      </c>
      <c r="B146" s="40" t="s">
        <v>47</v>
      </c>
      <c r="C146" s="108">
        <f t="shared" si="64"/>
        <v>28.4</v>
      </c>
      <c r="D146" s="108">
        <f t="shared" si="64"/>
        <v>28.4</v>
      </c>
      <c r="E146" s="108">
        <f t="shared" si="64"/>
        <v>14.9</v>
      </c>
      <c r="F146" s="108">
        <f t="shared" si="64"/>
        <v>0</v>
      </c>
      <c r="G146" s="40">
        <f t="shared" si="61"/>
        <v>24.3</v>
      </c>
      <c r="H146" s="40">
        <v>24.3</v>
      </c>
      <c r="I146" s="40">
        <v>14.9</v>
      </c>
      <c r="J146" s="40"/>
      <c r="K146" s="40">
        <f t="shared" si="62"/>
        <v>0</v>
      </c>
      <c r="L146" s="40"/>
      <c r="M146" s="40"/>
      <c r="N146" s="40"/>
      <c r="O146" s="40">
        <f t="shared" si="63"/>
        <v>4.1</v>
      </c>
      <c r="P146" s="40">
        <v>4.1</v>
      </c>
      <c r="Q146" s="40">
        <v>0</v>
      </c>
      <c r="R146" s="109">
        <v>0</v>
      </c>
    </row>
    <row r="147" spans="1:18" ht="15.75">
      <c r="A147" s="55">
        <v>134</v>
      </c>
      <c r="B147" s="40" t="s">
        <v>46</v>
      </c>
      <c r="C147" s="108">
        <f t="shared" si="64"/>
        <v>21.3</v>
      </c>
      <c r="D147" s="108">
        <f t="shared" si="64"/>
        <v>21.3</v>
      </c>
      <c r="E147" s="108">
        <f t="shared" si="64"/>
        <v>11.7</v>
      </c>
      <c r="F147" s="108">
        <f t="shared" si="64"/>
        <v>0</v>
      </c>
      <c r="G147" s="40">
        <f t="shared" si="61"/>
        <v>20.7</v>
      </c>
      <c r="H147" s="40">
        <v>20.7</v>
      </c>
      <c r="I147" s="40">
        <v>11.7</v>
      </c>
      <c r="J147" s="40"/>
      <c r="K147" s="40">
        <f t="shared" si="62"/>
        <v>0</v>
      </c>
      <c r="L147" s="40"/>
      <c r="M147" s="40"/>
      <c r="N147" s="40"/>
      <c r="O147" s="40">
        <f t="shared" si="63"/>
        <v>0.6</v>
      </c>
      <c r="P147" s="40">
        <v>0.6</v>
      </c>
      <c r="Q147" s="40">
        <v>0</v>
      </c>
      <c r="R147" s="109">
        <v>0</v>
      </c>
    </row>
    <row r="148" spans="1:18" ht="15.75">
      <c r="A148" s="55">
        <v>135</v>
      </c>
      <c r="B148" s="40" t="s">
        <v>45</v>
      </c>
      <c r="C148" s="108">
        <f t="shared" si="64"/>
        <v>20.2</v>
      </c>
      <c r="D148" s="108">
        <f t="shared" si="64"/>
        <v>20.2</v>
      </c>
      <c r="E148" s="108">
        <f t="shared" si="64"/>
        <v>12.4</v>
      </c>
      <c r="F148" s="108">
        <f t="shared" si="64"/>
        <v>0</v>
      </c>
      <c r="G148" s="40">
        <f t="shared" si="61"/>
        <v>19.8</v>
      </c>
      <c r="H148" s="40">
        <v>19.8</v>
      </c>
      <c r="I148" s="40">
        <v>12.4</v>
      </c>
      <c r="J148" s="40"/>
      <c r="K148" s="40">
        <f t="shared" si="62"/>
        <v>0</v>
      </c>
      <c r="L148" s="40"/>
      <c r="M148" s="40"/>
      <c r="N148" s="40"/>
      <c r="O148" s="40">
        <f t="shared" si="63"/>
        <v>0.4</v>
      </c>
      <c r="P148" s="40">
        <v>0.4</v>
      </c>
      <c r="Q148" s="40">
        <v>0</v>
      </c>
      <c r="R148" s="109">
        <v>0</v>
      </c>
    </row>
    <row r="149" spans="1:18" ht="15.75">
      <c r="A149" s="55">
        <v>136</v>
      </c>
      <c r="B149" s="40" t="s">
        <v>48</v>
      </c>
      <c r="C149" s="108">
        <f t="shared" si="64"/>
        <v>20.3</v>
      </c>
      <c r="D149" s="108">
        <f t="shared" si="64"/>
        <v>20.3</v>
      </c>
      <c r="E149" s="108">
        <f t="shared" si="64"/>
        <v>12.7</v>
      </c>
      <c r="F149" s="108">
        <f t="shared" si="64"/>
        <v>0</v>
      </c>
      <c r="G149" s="40">
        <f t="shared" si="61"/>
        <v>20</v>
      </c>
      <c r="H149" s="40">
        <v>20</v>
      </c>
      <c r="I149" s="40">
        <v>12.7</v>
      </c>
      <c r="J149" s="40"/>
      <c r="K149" s="40">
        <f t="shared" si="62"/>
        <v>0</v>
      </c>
      <c r="L149" s="40"/>
      <c r="M149" s="40"/>
      <c r="N149" s="40"/>
      <c r="O149" s="40">
        <f t="shared" si="63"/>
        <v>0.3</v>
      </c>
      <c r="P149" s="40">
        <v>0.3</v>
      </c>
      <c r="Q149" s="40">
        <v>0</v>
      </c>
      <c r="R149" s="109">
        <v>0</v>
      </c>
    </row>
    <row r="150" spans="1:18" ht="15.75">
      <c r="A150" s="55">
        <v>137</v>
      </c>
      <c r="B150" s="23" t="s">
        <v>118</v>
      </c>
      <c r="C150" s="26">
        <f>SUM(C151:C153)</f>
        <v>0.9</v>
      </c>
      <c r="D150" s="26">
        <f aca="true" t="shared" si="65" ref="D150:R150">SUM(D151:D153)</f>
        <v>0.9</v>
      </c>
      <c r="E150" s="26">
        <f t="shared" si="65"/>
        <v>0</v>
      </c>
      <c r="F150" s="26">
        <f t="shared" si="65"/>
        <v>0</v>
      </c>
      <c r="G150" s="23">
        <f t="shared" si="65"/>
        <v>0</v>
      </c>
      <c r="H150" s="23">
        <f t="shared" si="65"/>
        <v>0</v>
      </c>
      <c r="I150" s="23">
        <f t="shared" si="65"/>
        <v>0</v>
      </c>
      <c r="J150" s="23">
        <f t="shared" si="65"/>
        <v>0</v>
      </c>
      <c r="K150" s="23">
        <f t="shared" si="65"/>
        <v>0.9</v>
      </c>
      <c r="L150" s="23">
        <f t="shared" si="65"/>
        <v>0.9</v>
      </c>
      <c r="M150" s="23">
        <f t="shared" si="65"/>
        <v>0</v>
      </c>
      <c r="N150" s="23">
        <f t="shared" si="65"/>
        <v>0</v>
      </c>
      <c r="O150" s="23">
        <f t="shared" si="65"/>
        <v>0</v>
      </c>
      <c r="P150" s="23">
        <f t="shared" si="65"/>
        <v>0</v>
      </c>
      <c r="Q150" s="23">
        <f t="shared" si="65"/>
        <v>0</v>
      </c>
      <c r="R150" s="25">
        <f t="shared" si="65"/>
        <v>0</v>
      </c>
    </row>
    <row r="151" spans="1:18" ht="48.75" customHeight="1">
      <c r="A151" s="55">
        <v>138</v>
      </c>
      <c r="B151" s="110" t="s">
        <v>24</v>
      </c>
      <c r="C151" s="108">
        <f aca="true" t="shared" si="66" ref="C151:F164">SUM(G151,K151,O151)</f>
        <v>0.9</v>
      </c>
      <c r="D151" s="108">
        <f t="shared" si="66"/>
        <v>0.9</v>
      </c>
      <c r="E151" s="108">
        <f t="shared" si="66"/>
        <v>0</v>
      </c>
      <c r="F151" s="108">
        <f t="shared" si="66"/>
        <v>0</v>
      </c>
      <c r="G151" s="40">
        <f t="shared" si="61"/>
        <v>0</v>
      </c>
      <c r="H151" s="40"/>
      <c r="I151" s="40"/>
      <c r="J151" s="40">
        <v>0</v>
      </c>
      <c r="K151" s="40">
        <f t="shared" si="62"/>
        <v>0.9</v>
      </c>
      <c r="L151" s="40">
        <v>0.9</v>
      </c>
      <c r="M151" s="40"/>
      <c r="N151" s="40"/>
      <c r="O151" s="40">
        <f t="shared" si="63"/>
        <v>0</v>
      </c>
      <c r="P151" s="40"/>
      <c r="Q151" s="40"/>
      <c r="R151" s="109"/>
    </row>
    <row r="152" spans="1:18" ht="28.5" customHeight="1">
      <c r="A152" s="55">
        <v>139</v>
      </c>
      <c r="B152" s="110" t="s">
        <v>155</v>
      </c>
      <c r="C152" s="108">
        <f t="shared" si="66"/>
        <v>0</v>
      </c>
      <c r="D152" s="108">
        <f t="shared" si="66"/>
        <v>0</v>
      </c>
      <c r="E152" s="108">
        <f t="shared" si="66"/>
        <v>0</v>
      </c>
      <c r="F152" s="108">
        <f t="shared" si="66"/>
        <v>0</v>
      </c>
      <c r="G152" s="40">
        <f t="shared" si="61"/>
        <v>0</v>
      </c>
      <c r="H152" s="40"/>
      <c r="I152" s="40">
        <v>0</v>
      </c>
      <c r="J152" s="40">
        <v>0</v>
      </c>
      <c r="K152" s="40">
        <f t="shared" si="62"/>
        <v>0</v>
      </c>
      <c r="L152" s="40"/>
      <c r="M152" s="40"/>
      <c r="N152" s="40"/>
      <c r="O152" s="40">
        <f t="shared" si="63"/>
        <v>0</v>
      </c>
      <c r="P152" s="40"/>
      <c r="Q152" s="40"/>
      <c r="R152" s="109"/>
    </row>
    <row r="153" spans="1:18" ht="17.25" customHeight="1">
      <c r="A153" s="55">
        <v>140</v>
      </c>
      <c r="B153" s="110"/>
      <c r="C153" s="108">
        <f t="shared" si="66"/>
        <v>0</v>
      </c>
      <c r="D153" s="108">
        <f t="shared" si="66"/>
        <v>0</v>
      </c>
      <c r="E153" s="108">
        <f t="shared" si="66"/>
        <v>0</v>
      </c>
      <c r="F153" s="108">
        <f t="shared" si="66"/>
        <v>0</v>
      </c>
      <c r="G153" s="40">
        <f t="shared" si="61"/>
        <v>0</v>
      </c>
      <c r="H153" s="40"/>
      <c r="I153" s="40"/>
      <c r="J153" s="40">
        <v>0</v>
      </c>
      <c r="K153" s="40">
        <f t="shared" si="62"/>
        <v>0</v>
      </c>
      <c r="L153" s="40"/>
      <c r="M153" s="40"/>
      <c r="N153" s="40"/>
      <c r="O153" s="40">
        <f t="shared" si="63"/>
        <v>0</v>
      </c>
      <c r="P153" s="40"/>
      <c r="Q153" s="40"/>
      <c r="R153" s="109"/>
    </row>
    <row r="154" spans="1:18" ht="18.75" customHeight="1">
      <c r="A154" s="55">
        <v>141</v>
      </c>
      <c r="B154" s="23" t="s">
        <v>121</v>
      </c>
      <c r="C154" s="26">
        <f aca="true" t="shared" si="67" ref="C154:R154">SUM(C155:C158)</f>
        <v>218.7</v>
      </c>
      <c r="D154" s="26">
        <f t="shared" si="67"/>
        <v>199.5</v>
      </c>
      <c r="E154" s="26">
        <f t="shared" si="67"/>
        <v>0</v>
      </c>
      <c r="F154" s="26">
        <f t="shared" si="67"/>
        <v>19.2</v>
      </c>
      <c r="G154" s="23">
        <f t="shared" si="67"/>
        <v>74.7</v>
      </c>
      <c r="H154" s="23">
        <f t="shared" si="67"/>
        <v>55.5</v>
      </c>
      <c r="I154" s="23">
        <f t="shared" si="67"/>
        <v>0</v>
      </c>
      <c r="J154" s="23">
        <f t="shared" si="67"/>
        <v>19.2</v>
      </c>
      <c r="K154" s="23">
        <f t="shared" si="67"/>
        <v>144</v>
      </c>
      <c r="L154" s="23">
        <f t="shared" si="67"/>
        <v>144</v>
      </c>
      <c r="M154" s="23">
        <f t="shared" si="67"/>
        <v>0</v>
      </c>
      <c r="N154" s="23">
        <f t="shared" si="67"/>
        <v>0</v>
      </c>
      <c r="O154" s="23">
        <f t="shared" si="67"/>
        <v>0</v>
      </c>
      <c r="P154" s="23">
        <f t="shared" si="67"/>
        <v>0</v>
      </c>
      <c r="Q154" s="23">
        <f t="shared" si="67"/>
        <v>0</v>
      </c>
      <c r="R154" s="25">
        <f t="shared" si="67"/>
        <v>0</v>
      </c>
    </row>
    <row r="155" spans="1:18" ht="29.25" customHeight="1">
      <c r="A155" s="55">
        <v>142</v>
      </c>
      <c r="B155" s="110" t="s">
        <v>18</v>
      </c>
      <c r="C155" s="108">
        <f>SUM(G155,K155,O155)</f>
        <v>45</v>
      </c>
      <c r="D155" s="108">
        <f>SUM(H155,L155,P155)</f>
        <v>45</v>
      </c>
      <c r="E155" s="108">
        <f>SUM(I155,M155,Q155)</f>
        <v>0</v>
      </c>
      <c r="F155" s="108">
        <f>SUM(J155,N155,R155)</f>
        <v>0</v>
      </c>
      <c r="G155" s="40">
        <f>SUM(H155+J155)</f>
        <v>0</v>
      </c>
      <c r="H155" s="40"/>
      <c r="I155" s="40"/>
      <c r="J155" s="40"/>
      <c r="K155" s="40">
        <f>SUM(L155+N155)</f>
        <v>45</v>
      </c>
      <c r="L155" s="40">
        <v>45</v>
      </c>
      <c r="M155" s="40"/>
      <c r="N155" s="40"/>
      <c r="O155" s="40">
        <f>SUM(P155,R155)</f>
        <v>0</v>
      </c>
      <c r="P155" s="40"/>
      <c r="Q155" s="40"/>
      <c r="R155" s="109"/>
    </row>
    <row r="156" spans="1:18" ht="16.5" customHeight="1">
      <c r="A156" s="55">
        <v>143</v>
      </c>
      <c r="B156" s="40" t="s">
        <v>70</v>
      </c>
      <c r="C156" s="108">
        <f t="shared" si="66"/>
        <v>99</v>
      </c>
      <c r="D156" s="108">
        <f t="shared" si="66"/>
        <v>99</v>
      </c>
      <c r="E156" s="108">
        <f t="shared" si="66"/>
        <v>0</v>
      </c>
      <c r="F156" s="108">
        <f t="shared" si="66"/>
        <v>0</v>
      </c>
      <c r="G156" s="40">
        <f t="shared" si="61"/>
        <v>0</v>
      </c>
      <c r="H156" s="40"/>
      <c r="I156" s="40"/>
      <c r="J156" s="40"/>
      <c r="K156" s="40">
        <f t="shared" si="62"/>
        <v>99</v>
      </c>
      <c r="L156" s="40">
        <v>99</v>
      </c>
      <c r="M156" s="40"/>
      <c r="N156" s="40"/>
      <c r="O156" s="40">
        <f t="shared" si="63"/>
        <v>0</v>
      </c>
      <c r="P156" s="40"/>
      <c r="Q156" s="40"/>
      <c r="R156" s="109"/>
    </row>
    <row r="157" spans="1:18" ht="67.5" customHeight="1">
      <c r="A157" s="55"/>
      <c r="B157" s="130" t="s">
        <v>166</v>
      </c>
      <c r="C157" s="108">
        <f t="shared" si="66"/>
        <v>0</v>
      </c>
      <c r="D157" s="108">
        <f t="shared" si="66"/>
        <v>0</v>
      </c>
      <c r="E157" s="108">
        <f t="shared" si="66"/>
        <v>0</v>
      </c>
      <c r="F157" s="108">
        <f t="shared" si="66"/>
        <v>0</v>
      </c>
      <c r="G157" s="40">
        <f t="shared" si="61"/>
        <v>0</v>
      </c>
      <c r="H157" s="40"/>
      <c r="I157" s="40"/>
      <c r="J157" s="40"/>
      <c r="K157" s="40">
        <f t="shared" si="62"/>
        <v>0</v>
      </c>
      <c r="L157" s="40"/>
      <c r="M157" s="40"/>
      <c r="N157" s="40"/>
      <c r="O157" s="40">
        <f t="shared" si="63"/>
        <v>0</v>
      </c>
      <c r="P157" s="40"/>
      <c r="Q157" s="40"/>
      <c r="R157" s="109"/>
    </row>
    <row r="158" spans="1:18" ht="27" customHeight="1">
      <c r="A158" s="55">
        <v>145</v>
      </c>
      <c r="B158" s="110" t="s">
        <v>113</v>
      </c>
      <c r="C158" s="108">
        <f>SUM(G158,K158,O158)</f>
        <v>74.7</v>
      </c>
      <c r="D158" s="108">
        <f>SUM(H158,L158,P158)</f>
        <v>55.5</v>
      </c>
      <c r="E158" s="108">
        <f>SUM(I158,M158,Q158)</f>
        <v>0</v>
      </c>
      <c r="F158" s="108">
        <f>SUM(J158,N158,R158)</f>
        <v>19.2</v>
      </c>
      <c r="G158" s="40">
        <f t="shared" si="61"/>
        <v>74.7</v>
      </c>
      <c r="H158" s="40">
        <v>55.5</v>
      </c>
      <c r="I158" s="40"/>
      <c r="J158" s="40">
        <v>19.2</v>
      </c>
      <c r="K158" s="40">
        <f t="shared" si="62"/>
        <v>0</v>
      </c>
      <c r="L158" s="40"/>
      <c r="M158" s="40"/>
      <c r="N158" s="40"/>
      <c r="O158" s="40">
        <f t="shared" si="63"/>
        <v>0</v>
      </c>
      <c r="P158" s="40"/>
      <c r="Q158" s="40"/>
      <c r="R158" s="109"/>
    </row>
    <row r="159" spans="1:18" ht="18" customHeight="1">
      <c r="A159" s="55">
        <v>146</v>
      </c>
      <c r="B159" s="111" t="s">
        <v>128</v>
      </c>
      <c r="C159" s="26">
        <f aca="true" t="shared" si="68" ref="C159:R159">SUM(C160:C164)</f>
        <v>262</v>
      </c>
      <c r="D159" s="26">
        <f t="shared" si="68"/>
        <v>192.2</v>
      </c>
      <c r="E159" s="26">
        <f t="shared" si="68"/>
        <v>0</v>
      </c>
      <c r="F159" s="26">
        <f t="shared" si="68"/>
        <v>69.8</v>
      </c>
      <c r="G159" s="23">
        <f t="shared" si="68"/>
        <v>262</v>
      </c>
      <c r="H159" s="23">
        <f t="shared" si="68"/>
        <v>192.2</v>
      </c>
      <c r="I159" s="23">
        <f t="shared" si="68"/>
        <v>0</v>
      </c>
      <c r="J159" s="23">
        <f t="shared" si="68"/>
        <v>69.8</v>
      </c>
      <c r="K159" s="23">
        <f t="shared" si="68"/>
        <v>0</v>
      </c>
      <c r="L159" s="23">
        <f t="shared" si="68"/>
        <v>0</v>
      </c>
      <c r="M159" s="23">
        <f t="shared" si="68"/>
        <v>0</v>
      </c>
      <c r="N159" s="23">
        <f t="shared" si="68"/>
        <v>0</v>
      </c>
      <c r="O159" s="23">
        <f t="shared" si="68"/>
        <v>0</v>
      </c>
      <c r="P159" s="23">
        <f t="shared" si="68"/>
        <v>0</v>
      </c>
      <c r="Q159" s="23">
        <f t="shared" si="68"/>
        <v>0</v>
      </c>
      <c r="R159" s="23">
        <f t="shared" si="68"/>
        <v>0</v>
      </c>
    </row>
    <row r="160" spans="1:18" ht="31.5">
      <c r="A160" s="55">
        <v>147</v>
      </c>
      <c r="B160" s="110" t="s">
        <v>17</v>
      </c>
      <c r="C160" s="108">
        <f t="shared" si="66"/>
        <v>17.2</v>
      </c>
      <c r="D160" s="108">
        <f t="shared" si="66"/>
        <v>17.2</v>
      </c>
      <c r="E160" s="108">
        <f t="shared" si="66"/>
        <v>0</v>
      </c>
      <c r="F160" s="108">
        <f t="shared" si="66"/>
        <v>0</v>
      </c>
      <c r="G160" s="40">
        <f t="shared" si="61"/>
        <v>17.2</v>
      </c>
      <c r="H160" s="40">
        <v>17.2</v>
      </c>
      <c r="I160" s="40"/>
      <c r="J160" s="40"/>
      <c r="K160" s="40">
        <f t="shared" si="62"/>
        <v>0</v>
      </c>
      <c r="L160" s="40"/>
      <c r="M160" s="40"/>
      <c r="N160" s="40"/>
      <c r="O160" s="40">
        <f t="shared" si="63"/>
        <v>0</v>
      </c>
      <c r="P160" s="40"/>
      <c r="Q160" s="40"/>
      <c r="R160" s="109"/>
    </row>
    <row r="161" spans="1:18" ht="63">
      <c r="A161" s="55">
        <v>148</v>
      </c>
      <c r="B161" s="110" t="s">
        <v>141</v>
      </c>
      <c r="C161" s="108">
        <f t="shared" si="66"/>
        <v>0</v>
      </c>
      <c r="D161" s="108">
        <f t="shared" si="66"/>
        <v>0</v>
      </c>
      <c r="E161" s="108">
        <f t="shared" si="66"/>
        <v>0</v>
      </c>
      <c r="F161" s="108">
        <f t="shared" si="66"/>
        <v>0</v>
      </c>
      <c r="G161" s="40">
        <f t="shared" si="61"/>
        <v>0</v>
      </c>
      <c r="H161" s="40"/>
      <c r="I161" s="40"/>
      <c r="J161" s="40"/>
      <c r="K161" s="40">
        <f t="shared" si="62"/>
        <v>0</v>
      </c>
      <c r="L161" s="40"/>
      <c r="M161" s="40"/>
      <c r="N161" s="40"/>
      <c r="O161" s="40">
        <f t="shared" si="63"/>
        <v>0</v>
      </c>
      <c r="P161" s="40"/>
      <c r="Q161" s="40"/>
      <c r="R161" s="109"/>
    </row>
    <row r="162" spans="1:18" ht="39.75" customHeight="1">
      <c r="A162" s="55"/>
      <c r="B162" s="110" t="s">
        <v>157</v>
      </c>
      <c r="C162" s="108">
        <f t="shared" si="66"/>
        <v>18.3</v>
      </c>
      <c r="D162" s="108">
        <f t="shared" si="66"/>
        <v>0</v>
      </c>
      <c r="E162" s="108">
        <f t="shared" si="66"/>
        <v>0</v>
      </c>
      <c r="F162" s="108">
        <f t="shared" si="66"/>
        <v>18.3</v>
      </c>
      <c r="G162" s="40">
        <f t="shared" si="61"/>
        <v>18.3</v>
      </c>
      <c r="H162" s="40"/>
      <c r="I162" s="40"/>
      <c r="J162" s="40">
        <v>18.3</v>
      </c>
      <c r="K162" s="40">
        <f t="shared" si="62"/>
        <v>0</v>
      </c>
      <c r="L162" s="40"/>
      <c r="M162" s="40"/>
      <c r="N162" s="40"/>
      <c r="O162" s="40">
        <f t="shared" si="63"/>
        <v>0</v>
      </c>
      <c r="P162" s="40"/>
      <c r="Q162" s="40"/>
      <c r="R162" s="109"/>
    </row>
    <row r="163" spans="1:18" ht="47.25">
      <c r="A163" s="55">
        <v>149</v>
      </c>
      <c r="B163" s="110" t="s">
        <v>156</v>
      </c>
      <c r="C163" s="108">
        <f t="shared" si="66"/>
        <v>175</v>
      </c>
      <c r="D163" s="108">
        <f t="shared" si="66"/>
        <v>175</v>
      </c>
      <c r="E163" s="108">
        <f t="shared" si="66"/>
        <v>0</v>
      </c>
      <c r="F163" s="108">
        <f t="shared" si="66"/>
        <v>0</v>
      </c>
      <c r="G163" s="40">
        <f t="shared" si="61"/>
        <v>175</v>
      </c>
      <c r="H163" s="40">
        <v>175</v>
      </c>
      <c r="I163" s="40"/>
      <c r="J163" s="40"/>
      <c r="K163" s="40">
        <f t="shared" si="62"/>
        <v>0</v>
      </c>
      <c r="L163" s="40"/>
      <c r="M163" s="40"/>
      <c r="N163" s="40"/>
      <c r="O163" s="40">
        <f t="shared" si="63"/>
        <v>0</v>
      </c>
      <c r="P163" s="40"/>
      <c r="Q163" s="40"/>
      <c r="R163" s="109"/>
    </row>
    <row r="164" spans="1:18" ht="34.5" customHeight="1" thickBot="1">
      <c r="A164" s="55">
        <v>150</v>
      </c>
      <c r="B164" s="119" t="s">
        <v>158</v>
      </c>
      <c r="C164" s="108">
        <f t="shared" si="66"/>
        <v>51.5</v>
      </c>
      <c r="D164" s="108">
        <f t="shared" si="66"/>
        <v>0</v>
      </c>
      <c r="E164" s="108">
        <f t="shared" si="66"/>
        <v>0</v>
      </c>
      <c r="F164" s="108">
        <f t="shared" si="66"/>
        <v>51.5</v>
      </c>
      <c r="G164" s="40">
        <f t="shared" si="61"/>
        <v>51.5</v>
      </c>
      <c r="H164" s="112"/>
      <c r="I164" s="112"/>
      <c r="J164" s="112">
        <v>51.5</v>
      </c>
      <c r="K164" s="40">
        <f t="shared" si="62"/>
        <v>0</v>
      </c>
      <c r="L164" s="112"/>
      <c r="M164" s="112"/>
      <c r="N164" s="112"/>
      <c r="O164" s="40">
        <f t="shared" si="63"/>
        <v>0</v>
      </c>
      <c r="P164" s="112"/>
      <c r="Q164" s="112"/>
      <c r="R164" s="115"/>
    </row>
    <row r="165" spans="1:18" ht="34.5" customHeight="1" thickBot="1">
      <c r="A165" s="55">
        <v>151</v>
      </c>
      <c r="B165" s="38" t="s">
        <v>165</v>
      </c>
      <c r="C165" s="103">
        <f>SUM(C166)</f>
        <v>26.1</v>
      </c>
      <c r="D165" s="103">
        <f aca="true" t="shared" si="69" ref="D165:R165">SUM(D166)</f>
        <v>26.1</v>
      </c>
      <c r="E165" s="103">
        <f t="shared" si="69"/>
        <v>0</v>
      </c>
      <c r="F165" s="103">
        <f t="shared" si="69"/>
        <v>0</v>
      </c>
      <c r="G165" s="103">
        <f t="shared" si="69"/>
        <v>26.1</v>
      </c>
      <c r="H165" s="103">
        <f t="shared" si="69"/>
        <v>26.1</v>
      </c>
      <c r="I165" s="103">
        <f t="shared" si="69"/>
        <v>0</v>
      </c>
      <c r="J165" s="103">
        <f t="shared" si="69"/>
        <v>0</v>
      </c>
      <c r="K165" s="103">
        <f t="shared" si="69"/>
        <v>0</v>
      </c>
      <c r="L165" s="103">
        <f t="shared" si="69"/>
        <v>0</v>
      </c>
      <c r="M165" s="103">
        <f t="shared" si="69"/>
        <v>0</v>
      </c>
      <c r="N165" s="103">
        <f t="shared" si="69"/>
        <v>0</v>
      </c>
      <c r="O165" s="103">
        <f t="shared" si="69"/>
        <v>0</v>
      </c>
      <c r="P165" s="103">
        <f t="shared" si="69"/>
        <v>0</v>
      </c>
      <c r="Q165" s="103">
        <f t="shared" si="69"/>
        <v>0</v>
      </c>
      <c r="R165" s="104">
        <f t="shared" si="69"/>
        <v>0</v>
      </c>
    </row>
    <row r="166" spans="1:18" ht="18" customHeight="1">
      <c r="A166" s="55">
        <v>152</v>
      </c>
      <c r="B166" s="121" t="s">
        <v>121</v>
      </c>
      <c r="C166" s="105">
        <f>SUM(C167:C169)</f>
        <v>26.1</v>
      </c>
      <c r="D166" s="105">
        <f aca="true" t="shared" si="70" ref="D166:R166">SUM(D167:D169)</f>
        <v>26.1</v>
      </c>
      <c r="E166" s="105">
        <f t="shared" si="70"/>
        <v>0</v>
      </c>
      <c r="F166" s="105">
        <f t="shared" si="70"/>
        <v>0</v>
      </c>
      <c r="G166" s="121">
        <f t="shared" si="70"/>
        <v>26.1</v>
      </c>
      <c r="H166" s="121">
        <f t="shared" si="70"/>
        <v>26.1</v>
      </c>
      <c r="I166" s="121">
        <f t="shared" si="70"/>
        <v>0</v>
      </c>
      <c r="J166" s="121">
        <f t="shared" si="70"/>
        <v>0</v>
      </c>
      <c r="K166" s="121">
        <f t="shared" si="70"/>
        <v>0</v>
      </c>
      <c r="L166" s="121">
        <f t="shared" si="70"/>
        <v>0</v>
      </c>
      <c r="M166" s="121">
        <f t="shared" si="70"/>
        <v>0</v>
      </c>
      <c r="N166" s="121">
        <f t="shared" si="70"/>
        <v>0</v>
      </c>
      <c r="O166" s="121">
        <f t="shared" si="70"/>
        <v>0</v>
      </c>
      <c r="P166" s="121">
        <f t="shared" si="70"/>
        <v>0</v>
      </c>
      <c r="Q166" s="121">
        <f t="shared" si="70"/>
        <v>0</v>
      </c>
      <c r="R166" s="121">
        <f t="shared" si="70"/>
        <v>0</v>
      </c>
    </row>
    <row r="167" spans="1:18" ht="31.5">
      <c r="A167" s="55">
        <v>153</v>
      </c>
      <c r="B167" s="110" t="s">
        <v>19</v>
      </c>
      <c r="C167" s="108">
        <f aca="true" t="shared" si="71" ref="C167:F169">SUM(G167,K167,O167)</f>
        <v>21.6</v>
      </c>
      <c r="D167" s="108">
        <f t="shared" si="71"/>
        <v>21.6</v>
      </c>
      <c r="E167" s="108">
        <f t="shared" si="71"/>
        <v>0</v>
      </c>
      <c r="F167" s="108">
        <f t="shared" si="71"/>
        <v>0</v>
      </c>
      <c r="G167" s="40">
        <f>SUM(H167+J167)</f>
        <v>21.6</v>
      </c>
      <c r="H167" s="40">
        <v>21.6</v>
      </c>
      <c r="I167" s="40"/>
      <c r="J167" s="40">
        <v>0</v>
      </c>
      <c r="K167" s="40">
        <f>SUM(L167+N167)</f>
        <v>0</v>
      </c>
      <c r="L167" s="40"/>
      <c r="M167" s="40"/>
      <c r="N167" s="40"/>
      <c r="O167" s="40">
        <f>SUM(P167,R167)</f>
        <v>0</v>
      </c>
      <c r="P167" s="40"/>
      <c r="Q167" s="40"/>
      <c r="R167" s="109"/>
    </row>
    <row r="168" spans="1:18" ht="47.25">
      <c r="A168" s="55">
        <v>154</v>
      </c>
      <c r="B168" s="110" t="s">
        <v>90</v>
      </c>
      <c r="C168" s="108">
        <f t="shared" si="71"/>
        <v>2.5</v>
      </c>
      <c r="D168" s="108">
        <f t="shared" si="71"/>
        <v>2.5</v>
      </c>
      <c r="E168" s="108">
        <f t="shared" si="71"/>
        <v>0</v>
      </c>
      <c r="F168" s="108">
        <f t="shared" si="71"/>
        <v>0</v>
      </c>
      <c r="G168" s="40">
        <f>SUM(H168+J168)</f>
        <v>2.5</v>
      </c>
      <c r="H168" s="40">
        <v>2.5</v>
      </c>
      <c r="I168" s="40"/>
      <c r="J168" s="40"/>
      <c r="K168" s="40">
        <f>SUM(L168+N168)</f>
        <v>0</v>
      </c>
      <c r="L168" s="40"/>
      <c r="M168" s="40"/>
      <c r="N168" s="40"/>
      <c r="O168" s="40">
        <f>SUM(P168,R168)</f>
        <v>0</v>
      </c>
      <c r="P168" s="40"/>
      <c r="Q168" s="40"/>
      <c r="R168" s="109"/>
    </row>
    <row r="169" spans="1:18" ht="16.5" thickBot="1">
      <c r="A169" s="55">
        <v>155</v>
      </c>
      <c r="B169" s="119" t="s">
        <v>159</v>
      </c>
      <c r="C169" s="108">
        <f t="shared" si="71"/>
        <v>2</v>
      </c>
      <c r="D169" s="108">
        <f t="shared" si="71"/>
        <v>2</v>
      </c>
      <c r="E169" s="108">
        <f t="shared" si="71"/>
        <v>0</v>
      </c>
      <c r="F169" s="108">
        <f t="shared" si="71"/>
        <v>0</v>
      </c>
      <c r="G169" s="40">
        <f>SUM(H169+J169)</f>
        <v>2</v>
      </c>
      <c r="H169" s="112">
        <v>2</v>
      </c>
      <c r="I169" s="112"/>
      <c r="J169" s="112"/>
      <c r="K169" s="40">
        <f>SUM(L169+N169)</f>
        <v>0</v>
      </c>
      <c r="L169" s="112"/>
      <c r="M169" s="112"/>
      <c r="N169" s="112"/>
      <c r="O169" s="40">
        <f>SUM(P169,R169)</f>
        <v>0</v>
      </c>
      <c r="P169" s="112"/>
      <c r="Q169" s="112"/>
      <c r="R169" s="115"/>
    </row>
    <row r="170" spans="1:18" ht="65.25" customHeight="1" thickBot="1">
      <c r="A170" s="55">
        <v>156</v>
      </c>
      <c r="B170" s="38" t="s">
        <v>138</v>
      </c>
      <c r="C170" s="103">
        <f>SUM(C171+C193+C199+C204)</f>
        <v>1588.4</v>
      </c>
      <c r="D170" s="103">
        <f aca="true" t="shared" si="72" ref="D170:R170">SUM(D171+D193+D199+D204)</f>
        <v>1584.4</v>
      </c>
      <c r="E170" s="103">
        <f t="shared" si="72"/>
        <v>492.9</v>
      </c>
      <c r="F170" s="103">
        <f t="shared" si="72"/>
        <v>4</v>
      </c>
      <c r="G170" s="103">
        <f t="shared" si="72"/>
        <v>918.4</v>
      </c>
      <c r="H170" s="103">
        <f t="shared" si="72"/>
        <v>918.4</v>
      </c>
      <c r="I170" s="103">
        <f t="shared" si="72"/>
        <v>311</v>
      </c>
      <c r="J170" s="103">
        <f t="shared" si="72"/>
        <v>0</v>
      </c>
      <c r="K170" s="103">
        <f t="shared" si="72"/>
        <v>462</v>
      </c>
      <c r="L170" s="103">
        <f t="shared" si="72"/>
        <v>462</v>
      </c>
      <c r="M170" s="103">
        <f t="shared" si="72"/>
        <v>101.2</v>
      </c>
      <c r="N170" s="103">
        <f t="shared" si="72"/>
        <v>0</v>
      </c>
      <c r="O170" s="103">
        <f t="shared" si="72"/>
        <v>208</v>
      </c>
      <c r="P170" s="103">
        <f t="shared" si="72"/>
        <v>204</v>
      </c>
      <c r="Q170" s="103">
        <f t="shared" si="72"/>
        <v>80.7</v>
      </c>
      <c r="R170" s="104">
        <f t="shared" si="72"/>
        <v>4</v>
      </c>
    </row>
    <row r="171" spans="1:18" ht="15.75">
      <c r="A171" s="55">
        <v>157</v>
      </c>
      <c r="B171" s="88" t="s">
        <v>110</v>
      </c>
      <c r="C171" s="105">
        <f>SUM(C172+C187)</f>
        <v>851.3999999999999</v>
      </c>
      <c r="D171" s="105">
        <f aca="true" t="shared" si="73" ref="D171:R171">SUM(D172+D187)</f>
        <v>851.3999999999999</v>
      </c>
      <c r="E171" s="105">
        <f t="shared" si="73"/>
        <v>39.1</v>
      </c>
      <c r="F171" s="105">
        <f t="shared" si="73"/>
        <v>0</v>
      </c>
      <c r="G171" s="105">
        <f t="shared" si="73"/>
        <v>505.20000000000005</v>
      </c>
      <c r="H171" s="105">
        <f t="shared" si="73"/>
        <v>505.20000000000005</v>
      </c>
      <c r="I171" s="105">
        <f t="shared" si="73"/>
        <v>0</v>
      </c>
      <c r="J171" s="105">
        <f t="shared" si="73"/>
        <v>0</v>
      </c>
      <c r="K171" s="105">
        <f t="shared" si="73"/>
        <v>346.2</v>
      </c>
      <c r="L171" s="105">
        <f t="shared" si="73"/>
        <v>346.2</v>
      </c>
      <c r="M171" s="105">
        <f t="shared" si="73"/>
        <v>39.1</v>
      </c>
      <c r="N171" s="105">
        <f t="shared" si="73"/>
        <v>0</v>
      </c>
      <c r="O171" s="105">
        <f t="shared" si="73"/>
        <v>0</v>
      </c>
      <c r="P171" s="105">
        <f t="shared" si="73"/>
        <v>0</v>
      </c>
      <c r="Q171" s="105">
        <f t="shared" si="73"/>
        <v>0</v>
      </c>
      <c r="R171" s="106">
        <f t="shared" si="73"/>
        <v>0</v>
      </c>
    </row>
    <row r="172" spans="1:18" ht="18.75" customHeight="1">
      <c r="A172" s="55">
        <v>158</v>
      </c>
      <c r="B172" s="111" t="s">
        <v>126</v>
      </c>
      <c r="C172" s="26">
        <f>SUM(C173:C186)</f>
        <v>818.0999999999999</v>
      </c>
      <c r="D172" s="26">
        <f aca="true" t="shared" si="74" ref="D172:R172">SUM(D173:D186)</f>
        <v>818.0999999999999</v>
      </c>
      <c r="E172" s="26">
        <f t="shared" si="74"/>
        <v>39.1</v>
      </c>
      <c r="F172" s="26">
        <f t="shared" si="74"/>
        <v>0</v>
      </c>
      <c r="G172" s="23">
        <f t="shared" si="74"/>
        <v>502.00000000000006</v>
      </c>
      <c r="H172" s="23">
        <f t="shared" si="74"/>
        <v>502.00000000000006</v>
      </c>
      <c r="I172" s="23">
        <f t="shared" si="74"/>
        <v>0</v>
      </c>
      <c r="J172" s="23">
        <f t="shared" si="74"/>
        <v>0</v>
      </c>
      <c r="K172" s="23">
        <f t="shared" si="74"/>
        <v>316.09999999999997</v>
      </c>
      <c r="L172" s="23">
        <f t="shared" si="74"/>
        <v>316.09999999999997</v>
      </c>
      <c r="M172" s="23">
        <f t="shared" si="74"/>
        <v>39.1</v>
      </c>
      <c r="N172" s="23">
        <f t="shared" si="74"/>
        <v>0</v>
      </c>
      <c r="O172" s="23">
        <f t="shared" si="74"/>
        <v>0</v>
      </c>
      <c r="P172" s="23">
        <f t="shared" si="74"/>
        <v>0</v>
      </c>
      <c r="Q172" s="23">
        <f t="shared" si="74"/>
        <v>0</v>
      </c>
      <c r="R172" s="25">
        <f t="shared" si="74"/>
        <v>0</v>
      </c>
    </row>
    <row r="173" spans="1:18" ht="18" customHeight="1">
      <c r="A173" s="55">
        <v>159</v>
      </c>
      <c r="B173" s="40" t="s">
        <v>9</v>
      </c>
      <c r="C173" s="108">
        <f aca="true" t="shared" si="75" ref="C173:C184">SUM(G173,K173,O173)</f>
        <v>8.3</v>
      </c>
      <c r="D173" s="108">
        <f aca="true" t="shared" si="76" ref="D173:D184">SUM(H173,L173,P173)</f>
        <v>8.3</v>
      </c>
      <c r="E173" s="108">
        <f aca="true" t="shared" si="77" ref="E173:E185">SUM(I173,M173,Q173)</f>
        <v>0</v>
      </c>
      <c r="F173" s="108">
        <f aca="true" t="shared" si="78" ref="F173:F184">SUM(J173,N173,R173)</f>
        <v>0</v>
      </c>
      <c r="G173" s="40">
        <f>SUM(H173+J173)</f>
        <v>8.3</v>
      </c>
      <c r="H173" s="40">
        <v>8.3</v>
      </c>
      <c r="I173" s="40">
        <v>0</v>
      </c>
      <c r="J173" s="40">
        <v>0</v>
      </c>
      <c r="K173" s="40">
        <f>SUM(L173+N173)</f>
        <v>0</v>
      </c>
      <c r="L173" s="40"/>
      <c r="M173" s="40"/>
      <c r="N173" s="40"/>
      <c r="O173" s="40">
        <f aca="true" t="shared" si="79" ref="O173:O191">SUM(P173,R173)</f>
        <v>0</v>
      </c>
      <c r="P173" s="40"/>
      <c r="Q173" s="40"/>
      <c r="R173" s="109"/>
    </row>
    <row r="174" spans="1:18" ht="33.75" customHeight="1">
      <c r="A174" s="55">
        <v>160</v>
      </c>
      <c r="B174" s="110" t="s">
        <v>33</v>
      </c>
      <c r="C174" s="108">
        <f t="shared" si="75"/>
        <v>78.3</v>
      </c>
      <c r="D174" s="108">
        <f t="shared" si="76"/>
        <v>78.3</v>
      </c>
      <c r="E174" s="108">
        <f t="shared" si="77"/>
        <v>0</v>
      </c>
      <c r="F174" s="108">
        <f t="shared" si="78"/>
        <v>0</v>
      </c>
      <c r="G174" s="40">
        <f aca="true" t="shared" si="80" ref="G174:G191">SUM(H174+J174)</f>
        <v>0</v>
      </c>
      <c r="H174" s="40"/>
      <c r="I174" s="40"/>
      <c r="J174" s="40"/>
      <c r="K174" s="40">
        <f aca="true" t="shared" si="81" ref="K174:K191">SUM(L174+N174)</f>
        <v>78.3</v>
      </c>
      <c r="L174" s="40">
        <v>78.3</v>
      </c>
      <c r="M174" s="40">
        <v>0</v>
      </c>
      <c r="N174" s="40">
        <v>0</v>
      </c>
      <c r="O174" s="40">
        <f t="shared" si="79"/>
        <v>0</v>
      </c>
      <c r="P174" s="40"/>
      <c r="Q174" s="40"/>
      <c r="R174" s="109"/>
    </row>
    <row r="175" spans="1:18" ht="48.75" customHeight="1">
      <c r="A175" s="55">
        <v>161</v>
      </c>
      <c r="B175" s="110" t="s">
        <v>34</v>
      </c>
      <c r="C175" s="108">
        <f t="shared" si="75"/>
        <v>2.4</v>
      </c>
      <c r="D175" s="108">
        <f t="shared" si="76"/>
        <v>2.4</v>
      </c>
      <c r="E175" s="108">
        <f t="shared" si="77"/>
        <v>1.1</v>
      </c>
      <c r="F175" s="108">
        <f t="shared" si="78"/>
        <v>0</v>
      </c>
      <c r="G175" s="40">
        <f t="shared" si="80"/>
        <v>0</v>
      </c>
      <c r="H175" s="40"/>
      <c r="I175" s="40"/>
      <c r="J175" s="40"/>
      <c r="K175" s="40">
        <f t="shared" si="81"/>
        <v>2.4</v>
      </c>
      <c r="L175" s="40">
        <v>2.4</v>
      </c>
      <c r="M175" s="40">
        <v>1.1</v>
      </c>
      <c r="N175" s="40">
        <v>0</v>
      </c>
      <c r="O175" s="40">
        <f t="shared" si="79"/>
        <v>0</v>
      </c>
      <c r="P175" s="40"/>
      <c r="Q175" s="40"/>
      <c r="R175" s="109"/>
    </row>
    <row r="176" spans="1:18" ht="28.5" customHeight="1">
      <c r="A176" s="55">
        <v>162</v>
      </c>
      <c r="B176" s="110" t="s">
        <v>26</v>
      </c>
      <c r="C176" s="108">
        <f t="shared" si="75"/>
        <v>57.5</v>
      </c>
      <c r="D176" s="108">
        <f t="shared" si="76"/>
        <v>57.5</v>
      </c>
      <c r="E176" s="108">
        <f t="shared" si="77"/>
        <v>33.8</v>
      </c>
      <c r="F176" s="108">
        <f t="shared" si="78"/>
        <v>0</v>
      </c>
      <c r="G176" s="40">
        <f t="shared" si="80"/>
        <v>0</v>
      </c>
      <c r="H176" s="40"/>
      <c r="I176" s="40"/>
      <c r="J176" s="40"/>
      <c r="K176" s="40">
        <f t="shared" si="81"/>
        <v>57.5</v>
      </c>
      <c r="L176" s="40">
        <v>57.5</v>
      </c>
      <c r="M176" s="40">
        <v>33.8</v>
      </c>
      <c r="N176" s="40">
        <v>0</v>
      </c>
      <c r="O176" s="40">
        <f t="shared" si="79"/>
        <v>0</v>
      </c>
      <c r="P176" s="40"/>
      <c r="Q176" s="40"/>
      <c r="R176" s="109"/>
    </row>
    <row r="177" spans="1:18" ht="31.5" customHeight="1">
      <c r="A177" s="55">
        <v>163</v>
      </c>
      <c r="B177" s="110" t="s">
        <v>27</v>
      </c>
      <c r="C177" s="108">
        <f t="shared" si="75"/>
        <v>4.9</v>
      </c>
      <c r="D177" s="108">
        <f t="shared" si="76"/>
        <v>4.9</v>
      </c>
      <c r="E177" s="108">
        <f t="shared" si="77"/>
        <v>3.6</v>
      </c>
      <c r="F177" s="108">
        <f t="shared" si="78"/>
        <v>0</v>
      </c>
      <c r="G177" s="40">
        <f t="shared" si="80"/>
        <v>0</v>
      </c>
      <c r="H177" s="40"/>
      <c r="I177" s="40"/>
      <c r="J177" s="40"/>
      <c r="K177" s="40">
        <f t="shared" si="81"/>
        <v>4.9</v>
      </c>
      <c r="L177" s="40">
        <v>4.9</v>
      </c>
      <c r="M177" s="40">
        <v>3.6</v>
      </c>
      <c r="N177" s="40">
        <v>0</v>
      </c>
      <c r="O177" s="40">
        <f t="shared" si="79"/>
        <v>0</v>
      </c>
      <c r="P177" s="40"/>
      <c r="Q177" s="40"/>
      <c r="R177" s="109"/>
    </row>
    <row r="178" spans="1:18" ht="30.75" customHeight="1">
      <c r="A178" s="55">
        <v>164</v>
      </c>
      <c r="B178" s="110" t="s">
        <v>79</v>
      </c>
      <c r="C178" s="108">
        <f t="shared" si="75"/>
        <v>1.1</v>
      </c>
      <c r="D178" s="108">
        <f t="shared" si="76"/>
        <v>1.1</v>
      </c>
      <c r="E178" s="108">
        <f t="shared" si="77"/>
        <v>0.6</v>
      </c>
      <c r="F178" s="108">
        <f t="shared" si="78"/>
        <v>0</v>
      </c>
      <c r="G178" s="40">
        <f t="shared" si="80"/>
        <v>0</v>
      </c>
      <c r="H178" s="40"/>
      <c r="I178" s="40"/>
      <c r="J178" s="40"/>
      <c r="K178" s="40">
        <f t="shared" si="81"/>
        <v>1.1</v>
      </c>
      <c r="L178" s="40">
        <v>1.1</v>
      </c>
      <c r="M178" s="40">
        <v>0.6</v>
      </c>
      <c r="N178" s="40">
        <v>0</v>
      </c>
      <c r="O178" s="40">
        <f t="shared" si="79"/>
        <v>0</v>
      </c>
      <c r="P178" s="40"/>
      <c r="Q178" s="40"/>
      <c r="R178" s="109"/>
    </row>
    <row r="179" spans="1:18" ht="16.5" customHeight="1">
      <c r="A179" s="55">
        <v>165</v>
      </c>
      <c r="B179" s="40" t="s">
        <v>4</v>
      </c>
      <c r="C179" s="108">
        <f t="shared" si="75"/>
        <v>43.6</v>
      </c>
      <c r="D179" s="108">
        <f t="shared" si="76"/>
        <v>43.6</v>
      </c>
      <c r="E179" s="108">
        <f t="shared" si="77"/>
        <v>0</v>
      </c>
      <c r="F179" s="108">
        <f t="shared" si="78"/>
        <v>0</v>
      </c>
      <c r="G179" s="40">
        <f t="shared" si="80"/>
        <v>0</v>
      </c>
      <c r="H179" s="40"/>
      <c r="I179" s="40"/>
      <c r="J179" s="40"/>
      <c r="K179" s="40">
        <f t="shared" si="81"/>
        <v>43.6</v>
      </c>
      <c r="L179" s="40">
        <v>43.6</v>
      </c>
      <c r="M179" s="40"/>
      <c r="N179" s="40"/>
      <c r="O179" s="40">
        <f t="shared" si="79"/>
        <v>0</v>
      </c>
      <c r="P179" s="40"/>
      <c r="Q179" s="40"/>
      <c r="R179" s="109"/>
    </row>
    <row r="180" spans="1:18" ht="16.5" customHeight="1">
      <c r="A180" s="55">
        <v>166</v>
      </c>
      <c r="B180" s="40" t="s">
        <v>16</v>
      </c>
      <c r="C180" s="108">
        <f t="shared" si="75"/>
        <v>477</v>
      </c>
      <c r="D180" s="108">
        <f t="shared" si="76"/>
        <v>477</v>
      </c>
      <c r="E180" s="108">
        <f t="shared" si="77"/>
        <v>0</v>
      </c>
      <c r="F180" s="108">
        <f t="shared" si="78"/>
        <v>0</v>
      </c>
      <c r="G180" s="40">
        <f t="shared" si="80"/>
        <v>477</v>
      </c>
      <c r="H180" s="40">
        <v>477</v>
      </c>
      <c r="I180" s="40">
        <v>0</v>
      </c>
      <c r="J180" s="40">
        <v>0</v>
      </c>
      <c r="K180" s="40">
        <f t="shared" si="81"/>
        <v>0</v>
      </c>
      <c r="L180" s="40"/>
      <c r="M180" s="40"/>
      <c r="N180" s="40"/>
      <c r="O180" s="40">
        <f t="shared" si="79"/>
        <v>0</v>
      </c>
      <c r="P180" s="40"/>
      <c r="Q180" s="40"/>
      <c r="R180" s="109"/>
    </row>
    <row r="181" spans="1:18" ht="16.5" customHeight="1">
      <c r="A181" s="55">
        <v>167</v>
      </c>
      <c r="B181" s="40" t="s">
        <v>129</v>
      </c>
      <c r="C181" s="108">
        <f t="shared" si="75"/>
        <v>14.6</v>
      </c>
      <c r="D181" s="108">
        <f t="shared" si="76"/>
        <v>14.6</v>
      </c>
      <c r="E181" s="108">
        <f t="shared" si="77"/>
        <v>0</v>
      </c>
      <c r="F181" s="108">
        <f t="shared" si="78"/>
        <v>0</v>
      </c>
      <c r="G181" s="40">
        <f t="shared" si="80"/>
        <v>14.6</v>
      </c>
      <c r="H181" s="40">
        <v>14.6</v>
      </c>
      <c r="I181" s="40">
        <v>0</v>
      </c>
      <c r="J181" s="40">
        <v>0</v>
      </c>
      <c r="K181" s="40">
        <f t="shared" si="81"/>
        <v>0</v>
      </c>
      <c r="L181" s="40"/>
      <c r="M181" s="40"/>
      <c r="N181" s="40"/>
      <c r="O181" s="40">
        <f t="shared" si="79"/>
        <v>0</v>
      </c>
      <c r="P181" s="40"/>
      <c r="Q181" s="40"/>
      <c r="R181" s="109"/>
    </row>
    <row r="182" spans="1:18" ht="32.25" customHeight="1">
      <c r="A182" s="55">
        <v>168</v>
      </c>
      <c r="B182" s="110" t="s">
        <v>28</v>
      </c>
      <c r="C182" s="108">
        <f t="shared" si="75"/>
        <v>21</v>
      </c>
      <c r="D182" s="108">
        <f t="shared" si="76"/>
        <v>21</v>
      </c>
      <c r="E182" s="108">
        <f t="shared" si="77"/>
        <v>0</v>
      </c>
      <c r="F182" s="108">
        <f t="shared" si="78"/>
        <v>0</v>
      </c>
      <c r="G182" s="40">
        <f t="shared" si="80"/>
        <v>0</v>
      </c>
      <c r="H182" s="40"/>
      <c r="I182" s="40"/>
      <c r="J182" s="40"/>
      <c r="K182" s="40">
        <f t="shared" si="81"/>
        <v>21</v>
      </c>
      <c r="L182" s="40">
        <v>21</v>
      </c>
      <c r="M182" s="40">
        <v>0</v>
      </c>
      <c r="N182" s="40">
        <v>0</v>
      </c>
      <c r="O182" s="40">
        <f t="shared" si="79"/>
        <v>0</v>
      </c>
      <c r="P182" s="40"/>
      <c r="Q182" s="40"/>
      <c r="R182" s="109"/>
    </row>
    <row r="183" spans="1:18" ht="28.5" customHeight="1">
      <c r="A183" s="55">
        <v>169</v>
      </c>
      <c r="B183" s="110" t="s">
        <v>29</v>
      </c>
      <c r="C183" s="108">
        <f t="shared" si="75"/>
        <v>102.8</v>
      </c>
      <c r="D183" s="108">
        <f t="shared" si="76"/>
        <v>102.8</v>
      </c>
      <c r="E183" s="108">
        <f t="shared" si="77"/>
        <v>0</v>
      </c>
      <c r="F183" s="108">
        <f t="shared" si="78"/>
        <v>0</v>
      </c>
      <c r="G183" s="40">
        <f t="shared" si="80"/>
        <v>0</v>
      </c>
      <c r="H183" s="40"/>
      <c r="I183" s="40"/>
      <c r="J183" s="40"/>
      <c r="K183" s="40">
        <f t="shared" si="81"/>
        <v>102.8</v>
      </c>
      <c r="L183" s="40">
        <v>102.8</v>
      </c>
      <c r="M183" s="40">
        <v>0</v>
      </c>
      <c r="N183" s="40">
        <v>0</v>
      </c>
      <c r="O183" s="40">
        <f t="shared" si="79"/>
        <v>0</v>
      </c>
      <c r="P183" s="40"/>
      <c r="Q183" s="40"/>
      <c r="R183" s="109"/>
    </row>
    <row r="184" spans="1:18" ht="22.5" customHeight="1">
      <c r="A184" s="55">
        <v>170</v>
      </c>
      <c r="B184" s="110" t="s">
        <v>30</v>
      </c>
      <c r="C184" s="108">
        <f t="shared" si="75"/>
        <v>0.8</v>
      </c>
      <c r="D184" s="108">
        <f t="shared" si="76"/>
        <v>0.8</v>
      </c>
      <c r="E184" s="108">
        <f t="shared" si="77"/>
        <v>0</v>
      </c>
      <c r="F184" s="108">
        <f t="shared" si="78"/>
        <v>0</v>
      </c>
      <c r="G184" s="40">
        <f t="shared" si="80"/>
        <v>0.8</v>
      </c>
      <c r="H184" s="40">
        <v>0.8</v>
      </c>
      <c r="I184" s="40">
        <v>0</v>
      </c>
      <c r="J184" s="40">
        <v>0</v>
      </c>
      <c r="K184" s="40">
        <f t="shared" si="81"/>
        <v>0</v>
      </c>
      <c r="L184" s="40"/>
      <c r="M184" s="40"/>
      <c r="N184" s="40"/>
      <c r="O184" s="40">
        <f t="shared" si="79"/>
        <v>0</v>
      </c>
      <c r="P184" s="40"/>
      <c r="Q184" s="40"/>
      <c r="R184" s="109"/>
    </row>
    <row r="185" spans="1:21" ht="33" customHeight="1">
      <c r="A185" s="55">
        <v>171</v>
      </c>
      <c r="B185" s="110" t="s">
        <v>66</v>
      </c>
      <c r="C185" s="108">
        <f>SUM(G185,K185,O185)</f>
        <v>1.3</v>
      </c>
      <c r="D185" s="108">
        <f>SUM(H185,L185,P185)</f>
        <v>1.3</v>
      </c>
      <c r="E185" s="108">
        <f t="shared" si="77"/>
        <v>0</v>
      </c>
      <c r="F185" s="108">
        <f>SUM(J185,N185,R185)</f>
        <v>0</v>
      </c>
      <c r="G185" s="40">
        <f t="shared" si="80"/>
        <v>1.3</v>
      </c>
      <c r="H185" s="40">
        <v>1.3</v>
      </c>
      <c r="I185" s="40">
        <v>0</v>
      </c>
      <c r="J185" s="40">
        <v>0</v>
      </c>
      <c r="K185" s="40">
        <f t="shared" si="81"/>
        <v>0</v>
      </c>
      <c r="L185" s="40"/>
      <c r="M185" s="40"/>
      <c r="N185" s="40"/>
      <c r="O185" s="40">
        <f t="shared" si="79"/>
        <v>0</v>
      </c>
      <c r="P185" s="40"/>
      <c r="Q185" s="40"/>
      <c r="R185" s="109"/>
      <c r="U185" s="17"/>
    </row>
    <row r="186" spans="1:18" ht="31.5">
      <c r="A186" s="55">
        <v>172</v>
      </c>
      <c r="B186" s="110" t="s">
        <v>117</v>
      </c>
      <c r="C186" s="108">
        <f>SUM(G186,K186,O186)</f>
        <v>4.5</v>
      </c>
      <c r="D186" s="108">
        <f>SUM(H186,L186,P186)</f>
        <v>4.5</v>
      </c>
      <c r="E186" s="108">
        <f>SUM(I186,M186,Q186)</f>
        <v>0</v>
      </c>
      <c r="F186" s="108">
        <f>SUM(J186,N186,R186)</f>
        <v>0</v>
      </c>
      <c r="G186" s="40">
        <f>SUM(H186+J186)</f>
        <v>0</v>
      </c>
      <c r="H186" s="40"/>
      <c r="I186" s="40"/>
      <c r="J186" s="40"/>
      <c r="K186" s="40">
        <f>SUM(L186+N186)</f>
        <v>4.5</v>
      </c>
      <c r="L186" s="40">
        <v>4.5</v>
      </c>
      <c r="M186" s="40"/>
      <c r="N186" s="40"/>
      <c r="O186" s="40"/>
      <c r="P186" s="40"/>
      <c r="Q186" s="40"/>
      <c r="R186" s="109"/>
    </row>
    <row r="187" spans="1:18" ht="15.75">
      <c r="A187" s="55">
        <v>173</v>
      </c>
      <c r="B187" s="111" t="s">
        <v>127</v>
      </c>
      <c r="C187" s="26">
        <f>SUM(C188:C191)</f>
        <v>33.3</v>
      </c>
      <c r="D187" s="26">
        <f aca="true" t="shared" si="82" ref="D187:R187">SUM(D188:D191)</f>
        <v>33.3</v>
      </c>
      <c r="E187" s="26">
        <f t="shared" si="82"/>
        <v>0</v>
      </c>
      <c r="F187" s="26">
        <f t="shared" si="82"/>
        <v>0</v>
      </c>
      <c r="G187" s="23">
        <f t="shared" si="82"/>
        <v>3.2</v>
      </c>
      <c r="H187" s="23">
        <f t="shared" si="82"/>
        <v>3.2</v>
      </c>
      <c r="I187" s="23">
        <f t="shared" si="82"/>
        <v>0</v>
      </c>
      <c r="J187" s="23">
        <f t="shared" si="82"/>
        <v>0</v>
      </c>
      <c r="K187" s="23">
        <f t="shared" si="82"/>
        <v>30.1</v>
      </c>
      <c r="L187" s="23">
        <f t="shared" si="82"/>
        <v>30.1</v>
      </c>
      <c r="M187" s="23">
        <f t="shared" si="82"/>
        <v>0</v>
      </c>
      <c r="N187" s="23">
        <f t="shared" si="82"/>
        <v>0</v>
      </c>
      <c r="O187" s="23">
        <f t="shared" si="82"/>
        <v>0</v>
      </c>
      <c r="P187" s="23">
        <f t="shared" si="82"/>
        <v>0</v>
      </c>
      <c r="Q187" s="23">
        <f t="shared" si="82"/>
        <v>0</v>
      </c>
      <c r="R187" s="25">
        <f t="shared" si="82"/>
        <v>0</v>
      </c>
    </row>
    <row r="188" spans="1:18" ht="15.75">
      <c r="A188" s="55">
        <v>174</v>
      </c>
      <c r="B188" s="110" t="s">
        <v>88</v>
      </c>
      <c r="C188" s="108">
        <f aca="true" t="shared" si="83" ref="C188:F191">SUM(G188,K188,O188)</f>
        <v>20</v>
      </c>
      <c r="D188" s="108">
        <f t="shared" si="83"/>
        <v>20</v>
      </c>
      <c r="E188" s="108">
        <f t="shared" si="83"/>
        <v>0</v>
      </c>
      <c r="F188" s="108">
        <f t="shared" si="83"/>
        <v>0</v>
      </c>
      <c r="G188" s="40">
        <f t="shared" si="80"/>
        <v>3.2</v>
      </c>
      <c r="H188" s="40">
        <v>3.2</v>
      </c>
      <c r="I188" s="40">
        <v>0</v>
      </c>
      <c r="J188" s="40">
        <v>0</v>
      </c>
      <c r="K188" s="40">
        <f t="shared" si="81"/>
        <v>16.8</v>
      </c>
      <c r="L188" s="40">
        <v>16.8</v>
      </c>
      <c r="M188" s="40"/>
      <c r="N188" s="40"/>
      <c r="O188" s="40">
        <f t="shared" si="79"/>
        <v>0</v>
      </c>
      <c r="P188" s="40"/>
      <c r="Q188" s="40"/>
      <c r="R188" s="109"/>
    </row>
    <row r="189" spans="1:18" ht="31.5">
      <c r="A189" s="55">
        <v>175</v>
      </c>
      <c r="B189" s="110" t="s">
        <v>89</v>
      </c>
      <c r="C189" s="108">
        <f t="shared" si="83"/>
        <v>13.3</v>
      </c>
      <c r="D189" s="108">
        <f t="shared" si="83"/>
        <v>13.3</v>
      </c>
      <c r="E189" s="108">
        <f t="shared" si="83"/>
        <v>0</v>
      </c>
      <c r="F189" s="108">
        <f t="shared" si="83"/>
        <v>0</v>
      </c>
      <c r="G189" s="40">
        <f t="shared" si="80"/>
        <v>0</v>
      </c>
      <c r="H189" s="40"/>
      <c r="I189" s="40">
        <v>0</v>
      </c>
      <c r="J189" s="40">
        <v>0</v>
      </c>
      <c r="K189" s="40">
        <f t="shared" si="81"/>
        <v>13.3</v>
      </c>
      <c r="L189" s="40">
        <v>13.3</v>
      </c>
      <c r="M189" s="40"/>
      <c r="N189" s="40"/>
      <c r="O189" s="40">
        <f t="shared" si="79"/>
        <v>0</v>
      </c>
      <c r="P189" s="40"/>
      <c r="Q189" s="40"/>
      <c r="R189" s="109"/>
    </row>
    <row r="190" spans="1:18" ht="15.75">
      <c r="A190" s="55">
        <v>176</v>
      </c>
      <c r="B190" s="110" t="s">
        <v>142</v>
      </c>
      <c r="C190" s="108">
        <f t="shared" si="83"/>
        <v>0</v>
      </c>
      <c r="D190" s="108">
        <f t="shared" si="83"/>
        <v>0</v>
      </c>
      <c r="E190" s="108">
        <f t="shared" si="83"/>
        <v>0</v>
      </c>
      <c r="F190" s="108">
        <f t="shared" si="83"/>
        <v>0</v>
      </c>
      <c r="G190" s="40">
        <f t="shared" si="80"/>
        <v>0</v>
      </c>
      <c r="H190" s="40"/>
      <c r="I190" s="40">
        <v>0</v>
      </c>
      <c r="J190" s="40">
        <v>0</v>
      </c>
      <c r="K190" s="40">
        <f t="shared" si="81"/>
        <v>0</v>
      </c>
      <c r="L190" s="40"/>
      <c r="M190" s="40"/>
      <c r="N190" s="40"/>
      <c r="O190" s="40">
        <f t="shared" si="79"/>
        <v>0</v>
      </c>
      <c r="P190" s="40"/>
      <c r="Q190" s="40"/>
      <c r="R190" s="109"/>
    </row>
    <row r="191" spans="1:18" ht="15.75">
      <c r="A191" s="55">
        <v>177</v>
      </c>
      <c r="B191" s="110"/>
      <c r="C191" s="108">
        <f t="shared" si="83"/>
        <v>0</v>
      </c>
      <c r="D191" s="108">
        <f t="shared" si="83"/>
        <v>0</v>
      </c>
      <c r="E191" s="108">
        <f t="shared" si="83"/>
        <v>0</v>
      </c>
      <c r="F191" s="108">
        <f t="shared" si="83"/>
        <v>0</v>
      </c>
      <c r="G191" s="40">
        <f t="shared" si="80"/>
        <v>0</v>
      </c>
      <c r="H191" s="40"/>
      <c r="I191" s="40"/>
      <c r="J191" s="40"/>
      <c r="K191" s="40">
        <f t="shared" si="81"/>
        <v>0</v>
      </c>
      <c r="L191" s="40"/>
      <c r="M191" s="40"/>
      <c r="N191" s="40"/>
      <c r="O191" s="40">
        <f t="shared" si="79"/>
        <v>0</v>
      </c>
      <c r="P191" s="40"/>
      <c r="Q191" s="40"/>
      <c r="R191" s="109"/>
    </row>
    <row r="192" spans="1:18" ht="15.75">
      <c r="A192" s="55">
        <v>178</v>
      </c>
      <c r="B192" s="110"/>
      <c r="C192" s="108"/>
      <c r="D192" s="108"/>
      <c r="E192" s="108"/>
      <c r="F192" s="108"/>
      <c r="G192" s="23"/>
      <c r="H192" s="40"/>
      <c r="I192" s="40"/>
      <c r="J192" s="40"/>
      <c r="K192" s="23"/>
      <c r="L192" s="40"/>
      <c r="M192" s="40"/>
      <c r="N192" s="40"/>
      <c r="O192" s="23"/>
      <c r="P192" s="40"/>
      <c r="Q192" s="40"/>
      <c r="R192" s="109"/>
    </row>
    <row r="193" spans="1:18" ht="31.5" customHeight="1">
      <c r="A193" s="55">
        <v>179</v>
      </c>
      <c r="B193" s="111" t="s">
        <v>114</v>
      </c>
      <c r="C193" s="26">
        <f>SUM(C195)</f>
        <v>317</v>
      </c>
      <c r="D193" s="26">
        <f aca="true" t="shared" si="84" ref="D193:R193">SUM(D195)</f>
        <v>313</v>
      </c>
      <c r="E193" s="26">
        <f t="shared" si="84"/>
        <v>172.5</v>
      </c>
      <c r="F193" s="26">
        <f t="shared" si="84"/>
        <v>4</v>
      </c>
      <c r="G193" s="26">
        <f t="shared" si="84"/>
        <v>128</v>
      </c>
      <c r="H193" s="26">
        <f t="shared" si="84"/>
        <v>128</v>
      </c>
      <c r="I193" s="26">
        <f t="shared" si="84"/>
        <v>98</v>
      </c>
      <c r="J193" s="26">
        <f t="shared" si="84"/>
        <v>0</v>
      </c>
      <c r="K193" s="26">
        <f t="shared" si="84"/>
        <v>0</v>
      </c>
      <c r="L193" s="26">
        <f t="shared" si="84"/>
        <v>0</v>
      </c>
      <c r="M193" s="26">
        <f t="shared" si="84"/>
        <v>0</v>
      </c>
      <c r="N193" s="26">
        <f t="shared" si="84"/>
        <v>0</v>
      </c>
      <c r="O193" s="26">
        <f t="shared" si="84"/>
        <v>189</v>
      </c>
      <c r="P193" s="26">
        <f t="shared" si="84"/>
        <v>185</v>
      </c>
      <c r="Q193" s="26">
        <f t="shared" si="84"/>
        <v>74.5</v>
      </c>
      <c r="R193" s="107">
        <f t="shared" si="84"/>
        <v>4</v>
      </c>
    </row>
    <row r="194" spans="1:18" ht="12" customHeight="1">
      <c r="A194" s="55">
        <v>180</v>
      </c>
      <c r="B194" s="111"/>
      <c r="C194" s="26"/>
      <c r="D194" s="26"/>
      <c r="E194" s="26"/>
      <c r="F194" s="26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5"/>
    </row>
    <row r="195" spans="1:18" ht="13.5" customHeight="1">
      <c r="A195" s="55">
        <v>181</v>
      </c>
      <c r="B195" s="111" t="s">
        <v>126</v>
      </c>
      <c r="C195" s="26">
        <f>SUM(C196+C197)</f>
        <v>317</v>
      </c>
      <c r="D195" s="26">
        <f aca="true" t="shared" si="85" ref="D195:R195">SUM(D196+D197)</f>
        <v>313</v>
      </c>
      <c r="E195" s="26">
        <f t="shared" si="85"/>
        <v>172.5</v>
      </c>
      <c r="F195" s="26">
        <f t="shared" si="85"/>
        <v>4</v>
      </c>
      <c r="G195" s="23">
        <f t="shared" si="85"/>
        <v>128</v>
      </c>
      <c r="H195" s="23">
        <f t="shared" si="85"/>
        <v>128</v>
      </c>
      <c r="I195" s="23">
        <f t="shared" si="85"/>
        <v>98</v>
      </c>
      <c r="J195" s="23">
        <f t="shared" si="85"/>
        <v>0</v>
      </c>
      <c r="K195" s="23">
        <f t="shared" si="85"/>
        <v>0</v>
      </c>
      <c r="L195" s="23">
        <f t="shared" si="85"/>
        <v>0</v>
      </c>
      <c r="M195" s="23">
        <f t="shared" si="85"/>
        <v>0</v>
      </c>
      <c r="N195" s="23">
        <f t="shared" si="85"/>
        <v>0</v>
      </c>
      <c r="O195" s="23">
        <f t="shared" si="85"/>
        <v>189</v>
      </c>
      <c r="P195" s="23">
        <f t="shared" si="85"/>
        <v>185</v>
      </c>
      <c r="Q195" s="23">
        <f t="shared" si="85"/>
        <v>74.5</v>
      </c>
      <c r="R195" s="25">
        <f t="shared" si="85"/>
        <v>4</v>
      </c>
    </row>
    <row r="196" spans="1:18" ht="31.5" customHeight="1">
      <c r="A196" s="55">
        <v>182</v>
      </c>
      <c r="B196" s="110" t="s">
        <v>115</v>
      </c>
      <c r="C196" s="108">
        <f aca="true" t="shared" si="86" ref="C196:F197">SUM(G196,K196,O196)</f>
        <v>289.4</v>
      </c>
      <c r="D196" s="108">
        <f t="shared" si="86"/>
        <v>285.4</v>
      </c>
      <c r="E196" s="108">
        <f t="shared" si="86"/>
        <v>151.5</v>
      </c>
      <c r="F196" s="108">
        <f t="shared" si="86"/>
        <v>4</v>
      </c>
      <c r="G196" s="40">
        <f>SUM(H196+J196)</f>
        <v>100.4</v>
      </c>
      <c r="H196" s="40">
        <v>100.4</v>
      </c>
      <c r="I196" s="40">
        <v>77</v>
      </c>
      <c r="J196" s="40">
        <v>0</v>
      </c>
      <c r="K196" s="40">
        <f>SUM(L196+N196)</f>
        <v>0</v>
      </c>
      <c r="L196" s="40"/>
      <c r="M196" s="40"/>
      <c r="N196" s="40"/>
      <c r="O196" s="40">
        <f>SUM(P196,R196)</f>
        <v>189</v>
      </c>
      <c r="P196" s="40">
        <v>185</v>
      </c>
      <c r="Q196" s="40">
        <v>74.5</v>
      </c>
      <c r="R196" s="109">
        <v>4</v>
      </c>
    </row>
    <row r="197" spans="1:18" ht="31.5" customHeight="1">
      <c r="A197" s="55">
        <v>183</v>
      </c>
      <c r="B197" s="110" t="s">
        <v>116</v>
      </c>
      <c r="C197" s="108">
        <f t="shared" si="86"/>
        <v>27.6</v>
      </c>
      <c r="D197" s="108">
        <f t="shared" si="86"/>
        <v>27.6</v>
      </c>
      <c r="E197" s="108">
        <f t="shared" si="86"/>
        <v>21</v>
      </c>
      <c r="F197" s="108">
        <f t="shared" si="86"/>
        <v>0</v>
      </c>
      <c r="G197" s="40">
        <f>SUM(H197+J197)</f>
        <v>27.6</v>
      </c>
      <c r="H197" s="40">
        <v>27.6</v>
      </c>
      <c r="I197" s="40">
        <v>21</v>
      </c>
      <c r="J197" s="40">
        <v>0</v>
      </c>
      <c r="K197" s="40">
        <f>SUM(L197+N197)</f>
        <v>0</v>
      </c>
      <c r="L197" s="40"/>
      <c r="M197" s="40"/>
      <c r="N197" s="40"/>
      <c r="O197" s="40">
        <f>SUM(P197,R197)</f>
        <v>0</v>
      </c>
      <c r="P197" s="40"/>
      <c r="Q197" s="40"/>
      <c r="R197" s="109"/>
    </row>
    <row r="198" spans="1:18" ht="15.75">
      <c r="A198" s="55">
        <v>184</v>
      </c>
      <c r="B198" s="110"/>
      <c r="C198" s="108"/>
      <c r="D198" s="108"/>
      <c r="E198" s="108"/>
      <c r="F198" s="108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109"/>
    </row>
    <row r="199" spans="1:18" ht="15.75">
      <c r="A199" s="55">
        <v>185</v>
      </c>
      <c r="B199" s="111" t="s">
        <v>107</v>
      </c>
      <c r="C199" s="26">
        <f>SUM(C201)</f>
        <v>296.1</v>
      </c>
      <c r="D199" s="26">
        <f aca="true" t="shared" si="87" ref="D199:R199">SUM(D201)</f>
        <v>296.1</v>
      </c>
      <c r="E199" s="26">
        <f t="shared" si="87"/>
        <v>198.9</v>
      </c>
      <c r="F199" s="26">
        <f t="shared" si="87"/>
        <v>0</v>
      </c>
      <c r="G199" s="26">
        <f t="shared" si="87"/>
        <v>180.3</v>
      </c>
      <c r="H199" s="26">
        <f t="shared" si="87"/>
        <v>180.3</v>
      </c>
      <c r="I199" s="26">
        <f t="shared" si="87"/>
        <v>136.8</v>
      </c>
      <c r="J199" s="26">
        <f t="shared" si="87"/>
        <v>0</v>
      </c>
      <c r="K199" s="26">
        <f t="shared" si="87"/>
        <v>115.8</v>
      </c>
      <c r="L199" s="26">
        <f t="shared" si="87"/>
        <v>115.8</v>
      </c>
      <c r="M199" s="26">
        <f t="shared" si="87"/>
        <v>62.1</v>
      </c>
      <c r="N199" s="26">
        <f t="shared" si="87"/>
        <v>0</v>
      </c>
      <c r="O199" s="26">
        <f t="shared" si="87"/>
        <v>0</v>
      </c>
      <c r="P199" s="26">
        <f t="shared" si="87"/>
        <v>0</v>
      </c>
      <c r="Q199" s="26">
        <f t="shared" si="87"/>
        <v>0</v>
      </c>
      <c r="R199" s="107">
        <f t="shared" si="87"/>
        <v>0</v>
      </c>
    </row>
    <row r="200" spans="1:18" ht="15.75">
      <c r="A200" s="55">
        <v>186</v>
      </c>
      <c r="B200" s="111"/>
      <c r="C200" s="108"/>
      <c r="D200" s="108"/>
      <c r="E200" s="108"/>
      <c r="F200" s="108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109"/>
    </row>
    <row r="201" spans="1:18" ht="13.5" customHeight="1">
      <c r="A201" s="55">
        <v>187</v>
      </c>
      <c r="B201" s="111" t="s">
        <v>126</v>
      </c>
      <c r="C201" s="26">
        <f>SUM(C202)</f>
        <v>296.1</v>
      </c>
      <c r="D201" s="26">
        <f aca="true" t="shared" si="88" ref="D201:R201">SUM(D202)</f>
        <v>296.1</v>
      </c>
      <c r="E201" s="26">
        <f t="shared" si="88"/>
        <v>198.9</v>
      </c>
      <c r="F201" s="26">
        <f t="shared" si="88"/>
        <v>0</v>
      </c>
      <c r="G201" s="23">
        <f t="shared" si="88"/>
        <v>180.3</v>
      </c>
      <c r="H201" s="23">
        <f t="shared" si="88"/>
        <v>180.3</v>
      </c>
      <c r="I201" s="23">
        <f t="shared" si="88"/>
        <v>136.8</v>
      </c>
      <c r="J201" s="23">
        <f t="shared" si="88"/>
        <v>0</v>
      </c>
      <c r="K201" s="23">
        <f t="shared" si="88"/>
        <v>115.8</v>
      </c>
      <c r="L201" s="23">
        <f t="shared" si="88"/>
        <v>115.8</v>
      </c>
      <c r="M201" s="23">
        <f t="shared" si="88"/>
        <v>62.1</v>
      </c>
      <c r="N201" s="23">
        <f t="shared" si="88"/>
        <v>0</v>
      </c>
      <c r="O201" s="23">
        <f t="shared" si="88"/>
        <v>0</v>
      </c>
      <c r="P201" s="23">
        <f t="shared" si="88"/>
        <v>0</v>
      </c>
      <c r="Q201" s="23">
        <f t="shared" si="88"/>
        <v>0</v>
      </c>
      <c r="R201" s="25">
        <f t="shared" si="88"/>
        <v>0</v>
      </c>
    </row>
    <row r="202" spans="1:18" ht="15.75">
      <c r="A202" s="55">
        <v>188</v>
      </c>
      <c r="B202" s="110" t="s">
        <v>80</v>
      </c>
      <c r="C202" s="108">
        <f>SUM(G202+K202+O202)</f>
        <v>296.1</v>
      </c>
      <c r="D202" s="108">
        <f>SUM(H202+L202+P202)</f>
        <v>296.1</v>
      </c>
      <c r="E202" s="108">
        <f>SUM(I202+M202+Q202)</f>
        <v>198.9</v>
      </c>
      <c r="F202" s="108">
        <f>SUM(J202+N202+R202)</f>
        <v>0</v>
      </c>
      <c r="G202" s="40">
        <f>SUM(H202+J202)</f>
        <v>180.3</v>
      </c>
      <c r="H202" s="40">
        <v>180.3</v>
      </c>
      <c r="I202" s="40">
        <v>136.8</v>
      </c>
      <c r="J202" s="40">
        <v>0</v>
      </c>
      <c r="K202" s="40">
        <f>SUM(L202+N202)</f>
        <v>115.8</v>
      </c>
      <c r="L202" s="40">
        <v>115.8</v>
      </c>
      <c r="M202" s="40">
        <v>62.1</v>
      </c>
      <c r="N202" s="40"/>
      <c r="O202" s="40">
        <f>SUM(P202+R202)</f>
        <v>0</v>
      </c>
      <c r="P202" s="40"/>
      <c r="Q202" s="40"/>
      <c r="R202" s="109"/>
    </row>
    <row r="203" spans="1:18" ht="12" customHeight="1">
      <c r="A203" s="55">
        <v>189</v>
      </c>
      <c r="B203" s="110"/>
      <c r="C203" s="26"/>
      <c r="D203" s="26"/>
      <c r="E203" s="26"/>
      <c r="F203" s="26"/>
      <c r="G203" s="23"/>
      <c r="H203" s="24"/>
      <c r="I203" s="23"/>
      <c r="J203" s="23"/>
      <c r="K203" s="36"/>
      <c r="L203" s="23"/>
      <c r="M203" s="23"/>
      <c r="N203" s="23"/>
      <c r="O203" s="23"/>
      <c r="P203" s="23"/>
      <c r="Q203" s="23"/>
      <c r="R203" s="25"/>
    </row>
    <row r="204" spans="1:18" ht="31.5">
      <c r="A204" s="55">
        <v>190</v>
      </c>
      <c r="B204" s="111" t="s">
        <v>108</v>
      </c>
      <c r="C204" s="26">
        <f>SUM(C206)</f>
        <v>123.9</v>
      </c>
      <c r="D204" s="26">
        <f aca="true" t="shared" si="89" ref="D204:R204">SUM(D206)</f>
        <v>123.9</v>
      </c>
      <c r="E204" s="26">
        <f t="shared" si="89"/>
        <v>82.4</v>
      </c>
      <c r="F204" s="26">
        <f t="shared" si="89"/>
        <v>0</v>
      </c>
      <c r="G204" s="26">
        <f t="shared" si="89"/>
        <v>104.9</v>
      </c>
      <c r="H204" s="26">
        <f t="shared" si="89"/>
        <v>104.9</v>
      </c>
      <c r="I204" s="26">
        <f t="shared" si="89"/>
        <v>76.2</v>
      </c>
      <c r="J204" s="26">
        <f t="shared" si="89"/>
        <v>0</v>
      </c>
      <c r="K204" s="26">
        <f t="shared" si="89"/>
        <v>0</v>
      </c>
      <c r="L204" s="26">
        <f t="shared" si="89"/>
        <v>0</v>
      </c>
      <c r="M204" s="26">
        <f t="shared" si="89"/>
        <v>0</v>
      </c>
      <c r="N204" s="26">
        <f t="shared" si="89"/>
        <v>0</v>
      </c>
      <c r="O204" s="26">
        <f t="shared" si="89"/>
        <v>19</v>
      </c>
      <c r="P204" s="26">
        <f t="shared" si="89"/>
        <v>19</v>
      </c>
      <c r="Q204" s="26">
        <f t="shared" si="89"/>
        <v>6.2</v>
      </c>
      <c r="R204" s="107">
        <f t="shared" si="89"/>
        <v>0</v>
      </c>
    </row>
    <row r="205" spans="1:18" ht="15.75">
      <c r="A205" s="55">
        <v>191</v>
      </c>
      <c r="B205" s="111"/>
      <c r="C205" s="26"/>
      <c r="D205" s="26"/>
      <c r="E205" s="26"/>
      <c r="F205" s="26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5"/>
    </row>
    <row r="206" spans="1:18" ht="13.5" customHeight="1">
      <c r="A206" s="55">
        <v>192</v>
      </c>
      <c r="B206" s="111" t="s">
        <v>126</v>
      </c>
      <c r="C206" s="26">
        <f>SUM(C207)</f>
        <v>123.9</v>
      </c>
      <c r="D206" s="26">
        <f aca="true" t="shared" si="90" ref="D206:R206">SUM(D207)</f>
        <v>123.9</v>
      </c>
      <c r="E206" s="26">
        <f t="shared" si="90"/>
        <v>82.4</v>
      </c>
      <c r="F206" s="26">
        <f t="shared" si="90"/>
        <v>0</v>
      </c>
      <c r="G206" s="23">
        <f t="shared" si="90"/>
        <v>104.9</v>
      </c>
      <c r="H206" s="23">
        <f t="shared" si="90"/>
        <v>104.9</v>
      </c>
      <c r="I206" s="23">
        <f t="shared" si="90"/>
        <v>76.2</v>
      </c>
      <c r="J206" s="23">
        <f t="shared" si="90"/>
        <v>0</v>
      </c>
      <c r="K206" s="23">
        <f t="shared" si="90"/>
        <v>0</v>
      </c>
      <c r="L206" s="23">
        <f t="shared" si="90"/>
        <v>0</v>
      </c>
      <c r="M206" s="23">
        <f t="shared" si="90"/>
        <v>0</v>
      </c>
      <c r="N206" s="23">
        <f t="shared" si="90"/>
        <v>0</v>
      </c>
      <c r="O206" s="23">
        <f t="shared" si="90"/>
        <v>19</v>
      </c>
      <c r="P206" s="23">
        <f t="shared" si="90"/>
        <v>19</v>
      </c>
      <c r="Q206" s="23">
        <f t="shared" si="90"/>
        <v>6.2</v>
      </c>
      <c r="R206" s="25">
        <f t="shared" si="90"/>
        <v>0</v>
      </c>
    </row>
    <row r="207" spans="1:18" ht="15.75">
      <c r="A207" s="55">
        <v>193</v>
      </c>
      <c r="B207" s="110" t="s">
        <v>109</v>
      </c>
      <c r="C207" s="108">
        <f>SUM(G207+K207+O207)</f>
        <v>123.9</v>
      </c>
      <c r="D207" s="108">
        <f>SUM(H207+L207+P207)</f>
        <v>123.9</v>
      </c>
      <c r="E207" s="108">
        <f>SUM(I207+M207+Q207)</f>
        <v>82.4</v>
      </c>
      <c r="F207" s="108">
        <f>SUM(J207+N207+R207)</f>
        <v>0</v>
      </c>
      <c r="G207" s="116">
        <f>SUM(H207+J207)</f>
        <v>104.9</v>
      </c>
      <c r="H207" s="116">
        <v>104.9</v>
      </c>
      <c r="I207" s="116">
        <v>76.2</v>
      </c>
      <c r="J207" s="116">
        <v>0</v>
      </c>
      <c r="K207" s="116">
        <f>SUM(L207+N207)</f>
        <v>0</v>
      </c>
      <c r="L207" s="116"/>
      <c r="M207" s="116"/>
      <c r="N207" s="116"/>
      <c r="O207" s="116">
        <f>SUM(P207+R207)</f>
        <v>19</v>
      </c>
      <c r="P207" s="116">
        <v>19</v>
      </c>
      <c r="Q207" s="116">
        <v>6.2</v>
      </c>
      <c r="R207" s="117">
        <v>0</v>
      </c>
    </row>
    <row r="208" spans="1:18" ht="16.5" thickBot="1">
      <c r="A208" s="55">
        <v>194</v>
      </c>
      <c r="B208" s="119"/>
      <c r="C208" s="113"/>
      <c r="D208" s="113"/>
      <c r="E208" s="113"/>
      <c r="F208" s="113"/>
      <c r="G208" s="122"/>
      <c r="H208" s="123"/>
      <c r="I208" s="123"/>
      <c r="J208" s="123"/>
      <c r="K208" s="122"/>
      <c r="L208" s="123"/>
      <c r="M208" s="123"/>
      <c r="N208" s="123"/>
      <c r="O208" s="122"/>
      <c r="P208" s="123"/>
      <c r="Q208" s="123"/>
      <c r="R208" s="124"/>
    </row>
    <row r="209" spans="1:18" ht="16.5" thickBot="1">
      <c r="A209" s="55">
        <v>195</v>
      </c>
      <c r="B209" s="127" t="s">
        <v>53</v>
      </c>
      <c r="C209" s="127">
        <f aca="true" t="shared" si="91" ref="C209:R209">SUM(C13+C48+C101+C126+C137+C165+C170)</f>
        <v>7484.200000000001</v>
      </c>
      <c r="D209" s="127">
        <f t="shared" si="91"/>
        <v>7077.9</v>
      </c>
      <c r="E209" s="127">
        <f t="shared" si="91"/>
        <v>3672</v>
      </c>
      <c r="F209" s="127">
        <f t="shared" si="91"/>
        <v>406.29999999999995</v>
      </c>
      <c r="G209" s="127">
        <f t="shared" si="91"/>
        <v>3876.2000000000003</v>
      </c>
      <c r="H209" s="127">
        <f t="shared" si="91"/>
        <v>3535.6</v>
      </c>
      <c r="I209" s="127">
        <f t="shared" si="91"/>
        <v>1596.5</v>
      </c>
      <c r="J209" s="127">
        <f t="shared" si="91"/>
        <v>340.59999999999997</v>
      </c>
      <c r="K209" s="127">
        <f t="shared" si="91"/>
        <v>3305.2000000000003</v>
      </c>
      <c r="L209" s="127">
        <f t="shared" si="91"/>
        <v>3247.2000000000003</v>
      </c>
      <c r="M209" s="127">
        <f t="shared" si="91"/>
        <v>1994.8</v>
      </c>
      <c r="N209" s="127">
        <f t="shared" si="91"/>
        <v>58</v>
      </c>
      <c r="O209" s="127">
        <f t="shared" si="91"/>
        <v>302.8</v>
      </c>
      <c r="P209" s="127">
        <f t="shared" si="91"/>
        <v>295.1</v>
      </c>
      <c r="Q209" s="127">
        <f t="shared" si="91"/>
        <v>80.7</v>
      </c>
      <c r="R209" s="128">
        <f t="shared" si="91"/>
        <v>7.7</v>
      </c>
    </row>
    <row r="210" spans="2:6" ht="12.75">
      <c r="B210" s="15"/>
      <c r="C210" s="15"/>
      <c r="D210" s="15"/>
      <c r="E210" s="15"/>
      <c r="F210" s="15"/>
    </row>
    <row r="211" spans="2:6" ht="12.75">
      <c r="B211" s="15"/>
      <c r="C211" s="15"/>
      <c r="D211" s="15"/>
      <c r="E211" s="15"/>
      <c r="F211" s="15"/>
    </row>
    <row r="212" spans="2:6" ht="12.75">
      <c r="B212" s="15"/>
      <c r="C212" s="15"/>
      <c r="D212" s="15"/>
      <c r="E212" s="15"/>
      <c r="F212" s="15"/>
    </row>
    <row r="213" spans="2:6" ht="12.75">
      <c r="B213" s="15"/>
      <c r="C213" s="15"/>
      <c r="D213" s="15"/>
      <c r="E213" s="15"/>
      <c r="F213" s="15"/>
    </row>
    <row r="214" spans="2:6" ht="12.75">
      <c r="B214" s="15"/>
      <c r="C214" s="15"/>
      <c r="D214" s="15"/>
      <c r="E214" s="15"/>
      <c r="F214" s="15"/>
    </row>
    <row r="215" spans="2:6" ht="12.75">
      <c r="B215" s="15"/>
      <c r="C215" s="15"/>
      <c r="D215" s="15"/>
      <c r="E215" s="15"/>
      <c r="F215" s="15"/>
    </row>
    <row r="216" spans="2:6" ht="12.75">
      <c r="B216" s="15"/>
      <c r="C216" s="15"/>
      <c r="D216" s="15"/>
      <c r="E216" s="15"/>
      <c r="F216" s="15"/>
    </row>
    <row r="217" spans="2:6" ht="12.75">
      <c r="B217" s="15"/>
      <c r="C217" s="15"/>
      <c r="D217" s="15"/>
      <c r="E217" s="15"/>
      <c r="F217" s="15"/>
    </row>
    <row r="218" spans="2:6" ht="12.75">
      <c r="B218" s="15"/>
      <c r="C218" s="15"/>
      <c r="D218" s="15"/>
      <c r="E218" s="15"/>
      <c r="F218" s="15"/>
    </row>
    <row r="219" spans="2:6" ht="12.75">
      <c r="B219" s="15"/>
      <c r="C219" s="15"/>
      <c r="D219" s="15"/>
      <c r="E219" s="15"/>
      <c r="F219" s="15"/>
    </row>
    <row r="220" spans="2:6" ht="12.75">
      <c r="B220" s="15"/>
      <c r="C220" s="15"/>
      <c r="D220" s="15"/>
      <c r="E220" s="15"/>
      <c r="F220" s="15"/>
    </row>
    <row r="221" spans="2:6" ht="12.75">
      <c r="B221" s="15"/>
      <c r="C221" s="15"/>
      <c r="D221" s="15"/>
      <c r="E221" s="15"/>
      <c r="F221" s="15"/>
    </row>
    <row r="222" spans="2:6" ht="12.75">
      <c r="B222" s="15"/>
      <c r="C222" s="15"/>
      <c r="D222" s="15"/>
      <c r="E222" s="15"/>
      <c r="F222" s="15"/>
    </row>
    <row r="223" spans="2:6" ht="12.75">
      <c r="B223" s="15"/>
      <c r="C223" s="15"/>
      <c r="D223" s="15"/>
      <c r="E223" s="15"/>
      <c r="F223" s="15"/>
    </row>
    <row r="224" spans="2:6" ht="12.75">
      <c r="B224" s="15"/>
      <c r="C224" s="15"/>
      <c r="D224" s="15"/>
      <c r="E224" s="15"/>
      <c r="F224" s="15"/>
    </row>
    <row r="225" spans="2:6" ht="12.75">
      <c r="B225" s="15"/>
      <c r="C225" s="15"/>
      <c r="D225" s="15"/>
      <c r="E225" s="15"/>
      <c r="F225" s="15"/>
    </row>
    <row r="226" spans="2:6" ht="12.75">
      <c r="B226" s="15"/>
      <c r="C226" s="15"/>
      <c r="D226" s="15"/>
      <c r="E226" s="15"/>
      <c r="F226" s="15"/>
    </row>
    <row r="227" spans="2:6" ht="12.75">
      <c r="B227" s="15"/>
      <c r="C227" s="15"/>
      <c r="D227" s="15"/>
      <c r="E227" s="15"/>
      <c r="F227" s="15"/>
    </row>
    <row r="228" spans="2:6" ht="12.75">
      <c r="B228" s="15"/>
      <c r="C228" s="15"/>
      <c r="D228" s="15"/>
      <c r="E228" s="15"/>
      <c r="F228" s="15"/>
    </row>
    <row r="229" spans="2:6" ht="12.75">
      <c r="B229" s="15"/>
      <c r="C229" s="15"/>
      <c r="D229" s="15"/>
      <c r="E229" s="15"/>
      <c r="F229" s="15"/>
    </row>
    <row r="230" spans="2:6" ht="12.75">
      <c r="B230" s="15"/>
      <c r="C230" s="15"/>
      <c r="D230" s="15"/>
      <c r="E230" s="15"/>
      <c r="F230" s="15"/>
    </row>
    <row r="231" spans="2:6" ht="12.75">
      <c r="B231" s="15"/>
      <c r="C231" s="15"/>
      <c r="D231" s="15"/>
      <c r="E231" s="15"/>
      <c r="F231" s="15"/>
    </row>
    <row r="232" spans="2:6" ht="12.75">
      <c r="B232" s="15"/>
      <c r="C232" s="15"/>
      <c r="D232" s="15"/>
      <c r="E232" s="15"/>
      <c r="F232" s="15"/>
    </row>
    <row r="233" spans="2:6" ht="12.75">
      <c r="B233" s="15"/>
      <c r="C233" s="15"/>
      <c r="D233" s="15"/>
      <c r="E233" s="15"/>
      <c r="F233" s="15"/>
    </row>
    <row r="234" spans="2:6" ht="12.75">
      <c r="B234" s="15"/>
      <c r="C234" s="15"/>
      <c r="D234" s="15"/>
      <c r="E234" s="15"/>
      <c r="F234" s="15"/>
    </row>
    <row r="235" spans="2:6" ht="12.75">
      <c r="B235" s="15"/>
      <c r="C235" s="15"/>
      <c r="D235" s="15"/>
      <c r="E235" s="15"/>
      <c r="F235" s="15"/>
    </row>
    <row r="236" spans="2:6" ht="12.75">
      <c r="B236" s="15"/>
      <c r="C236" s="15"/>
      <c r="D236" s="15"/>
      <c r="E236" s="15"/>
      <c r="F236" s="15"/>
    </row>
    <row r="237" spans="2:6" ht="12.75">
      <c r="B237" s="15"/>
      <c r="C237" s="15"/>
      <c r="D237" s="15"/>
      <c r="E237" s="15"/>
      <c r="F237" s="15"/>
    </row>
    <row r="238" spans="2:6" ht="12.75">
      <c r="B238" s="15"/>
      <c r="C238" s="15"/>
      <c r="D238" s="15"/>
      <c r="E238" s="15"/>
      <c r="F238" s="15"/>
    </row>
    <row r="239" spans="2:6" ht="12.75">
      <c r="B239" s="15"/>
      <c r="C239" s="15"/>
      <c r="D239" s="15"/>
      <c r="E239" s="15"/>
      <c r="F239" s="15"/>
    </row>
    <row r="240" spans="2:6" ht="12.75">
      <c r="B240" s="15"/>
      <c r="C240" s="15"/>
      <c r="D240" s="15"/>
      <c r="E240" s="15"/>
      <c r="F240" s="15"/>
    </row>
    <row r="241" spans="2:6" ht="12.75">
      <c r="B241" s="15"/>
      <c r="C241" s="15"/>
      <c r="D241" s="15"/>
      <c r="E241" s="15"/>
      <c r="F241" s="15"/>
    </row>
    <row r="242" spans="2:6" ht="12.75">
      <c r="B242" s="15"/>
      <c r="C242" s="15"/>
      <c r="D242" s="15"/>
      <c r="E242" s="15"/>
      <c r="F242" s="15"/>
    </row>
    <row r="243" spans="2:6" ht="12.75">
      <c r="B243" s="15"/>
      <c r="C243" s="15"/>
      <c r="D243" s="15"/>
      <c r="E243" s="15"/>
      <c r="F243" s="15"/>
    </row>
    <row r="244" spans="2:6" ht="12.75">
      <c r="B244" s="15"/>
      <c r="C244" s="15"/>
      <c r="D244" s="15"/>
      <c r="E244" s="15"/>
      <c r="F244" s="15"/>
    </row>
    <row r="245" spans="2:6" ht="12.75">
      <c r="B245" s="15"/>
      <c r="C245" s="15"/>
      <c r="D245" s="15"/>
      <c r="E245" s="15"/>
      <c r="F245" s="15"/>
    </row>
    <row r="246" spans="2:6" ht="12.75">
      <c r="B246" s="15"/>
      <c r="C246" s="15"/>
      <c r="D246" s="15"/>
      <c r="E246" s="15"/>
      <c r="F246" s="15"/>
    </row>
    <row r="247" spans="2:6" ht="12.75">
      <c r="B247" s="15"/>
      <c r="C247" s="15"/>
      <c r="D247" s="15"/>
      <c r="E247" s="15"/>
      <c r="F247" s="15"/>
    </row>
    <row r="248" ht="12.75">
      <c r="B248" s="15"/>
    </row>
    <row r="249" ht="12.75">
      <c r="B249" s="15"/>
    </row>
    <row r="250" ht="12.75">
      <c r="B250" s="15"/>
    </row>
    <row r="251" ht="12.75">
      <c r="B251" s="16"/>
    </row>
    <row r="252" ht="12.75">
      <c r="B252" s="15"/>
    </row>
    <row r="253" ht="12.75">
      <c r="B253" s="15"/>
    </row>
    <row r="254" ht="12.75">
      <c r="B254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161</v>
      </c>
    </row>
    <row r="4" spans="2:6" ht="16.5" thickBot="1">
      <c r="B4" s="2"/>
      <c r="F4" s="1" t="s">
        <v>111</v>
      </c>
    </row>
    <row r="5" spans="2:6" ht="12.75">
      <c r="B5" s="34"/>
      <c r="C5" s="30"/>
      <c r="D5" s="3" t="s">
        <v>57</v>
      </c>
      <c r="E5" s="4"/>
      <c r="F5" s="5"/>
    </row>
    <row r="6" spans="2:6" ht="12.75">
      <c r="B6" s="13"/>
      <c r="C6" s="31"/>
      <c r="D6" s="6" t="s">
        <v>58</v>
      </c>
      <c r="E6" s="7"/>
      <c r="F6" s="8"/>
    </row>
    <row r="7" spans="2:6" ht="51.75" thickBot="1">
      <c r="B7" s="19" t="s">
        <v>112</v>
      </c>
      <c r="C7" s="32" t="s">
        <v>56</v>
      </c>
      <c r="D7" s="9" t="s">
        <v>35</v>
      </c>
      <c r="E7" s="10" t="s">
        <v>59</v>
      </c>
      <c r="F7" s="11" t="s">
        <v>60</v>
      </c>
    </row>
    <row r="8" spans="2:6" ht="12.75">
      <c r="B8" s="28">
        <v>1</v>
      </c>
      <c r="C8" s="33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118</v>
      </c>
      <c r="C9" s="12">
        <f>SUM(BIUDŽETAS!C15+BIUDŽETAS!C150)</f>
        <v>1426.0000000000002</v>
      </c>
      <c r="D9" s="12">
        <f>SUM(BIUDŽETAS!D15+BIUDŽETAS!D150)</f>
        <v>1332.5000000000002</v>
      </c>
      <c r="E9" s="12">
        <f>SUM(BIUDŽETAS!E15+BIUDŽETAS!E150)</f>
        <v>790.3</v>
      </c>
      <c r="F9" s="12">
        <f>SUM(BIUDŽETAS!F15+BIUDŽETAS!F150)</f>
        <v>93.5</v>
      </c>
    </row>
    <row r="10" spans="2:6" ht="12.75">
      <c r="B10" s="14" t="s">
        <v>119</v>
      </c>
      <c r="C10" s="12">
        <f>SUM(BIUDŽETAS!C38)</f>
        <v>31.8</v>
      </c>
      <c r="D10" s="12">
        <f>SUM(BIUDŽETAS!D38)</f>
        <v>31.8</v>
      </c>
      <c r="E10" s="12">
        <f>SUM(BIUDŽETAS!E38)</f>
        <v>22.3</v>
      </c>
      <c r="F10" s="12">
        <f>SUM(BIUDŽETAS!F38)</f>
        <v>0</v>
      </c>
    </row>
    <row r="11" spans="2:6" ht="12.75">
      <c r="B11" s="35" t="s">
        <v>120</v>
      </c>
      <c r="C11" s="12">
        <f>SUM(BIUDŽETAS!C41)</f>
        <v>149</v>
      </c>
      <c r="D11" s="12">
        <f>SUM(BIUDŽETAS!D41)</f>
        <v>149</v>
      </c>
      <c r="E11" s="12">
        <f>SUM(BIUDŽETAS!E41)</f>
        <v>102.6</v>
      </c>
      <c r="F11" s="12">
        <f>SUM(BIUDŽETAS!F41)</f>
        <v>0</v>
      </c>
    </row>
    <row r="12" spans="2:6" ht="12.75">
      <c r="B12" s="14" t="s">
        <v>121</v>
      </c>
      <c r="C12" s="12">
        <f>SUM(BIUDŽETAS!C43+BIUDŽETAS!C128+BIUDŽETAS!C154+BIUDŽETAS!C166)</f>
        <v>619.8000000000001</v>
      </c>
      <c r="D12" s="12">
        <f>SUM(BIUDŽETAS!D43+BIUDŽETAS!D128+BIUDŽETAS!D154+BIUDŽETAS!D166)</f>
        <v>445.1</v>
      </c>
      <c r="E12" s="12">
        <f>SUM(BIUDŽETAS!E43+BIUDŽETAS!E128+BIUDŽETAS!E154+BIUDŽETAS!E166)</f>
        <v>76.5</v>
      </c>
      <c r="F12" s="12">
        <f>SUM(BIUDŽETAS!F43+BIUDŽETAS!F128+BIUDŽETAS!F154+BIUDŽETAS!F166)</f>
        <v>174.7</v>
      </c>
    </row>
    <row r="13" spans="2:6" ht="12.75">
      <c r="B13" s="35" t="s">
        <v>128</v>
      </c>
      <c r="C13" s="12">
        <f>SUM(BIUDŽETAS!C159)</f>
        <v>262</v>
      </c>
      <c r="D13" s="12">
        <f>SUM(BIUDŽETAS!D159)</f>
        <v>192.2</v>
      </c>
      <c r="E13" s="12">
        <f>SUM(BIUDŽETAS!E159)</f>
        <v>0</v>
      </c>
      <c r="F13" s="12">
        <f>SUM(BIUDŽETAS!F159)</f>
        <v>69.8</v>
      </c>
    </row>
    <row r="14" spans="2:6" ht="12.75">
      <c r="B14" s="35" t="s">
        <v>125</v>
      </c>
      <c r="C14" s="12">
        <f>SUM(BIUDŽETAS!C139)</f>
        <v>161.5</v>
      </c>
      <c r="D14" s="12">
        <f>SUM(BIUDŽETAS!D139)</f>
        <v>160.10000000000002</v>
      </c>
      <c r="E14" s="12">
        <f>SUM(BIUDŽETAS!E139)</f>
        <v>90.5</v>
      </c>
      <c r="F14" s="12">
        <f>SUM(BIUDŽETAS!F139)</f>
        <v>1.4</v>
      </c>
    </row>
    <row r="15" spans="2:6" ht="12.75">
      <c r="B15" s="35" t="s">
        <v>127</v>
      </c>
      <c r="C15" s="12">
        <f>SUM(BIUDŽETAS!C187)</f>
        <v>33.3</v>
      </c>
      <c r="D15" s="12">
        <f>SUM(BIUDŽETAS!D187)</f>
        <v>33.3</v>
      </c>
      <c r="E15" s="12">
        <f>SUM(BIUDŽETAS!E187)</f>
        <v>0</v>
      </c>
      <c r="F15" s="12">
        <f>SUM(BIUDŽETAS!F187)</f>
        <v>0</v>
      </c>
    </row>
    <row r="16" spans="2:6" ht="12.75">
      <c r="B16" s="35" t="s">
        <v>124</v>
      </c>
      <c r="C16" s="12">
        <f>SUM(BIUDŽETAS!C103+BIUDŽETAS!C113+BIUDŽETAS!C118+BIUDŽETAS!C123)</f>
        <v>371.3</v>
      </c>
      <c r="D16" s="12">
        <f>SUM(BIUDŽETAS!D103+BIUDŽETAS!D113+BIUDŽETAS!D118+BIUDŽETAS!D123)</f>
        <v>366.40000000000003</v>
      </c>
      <c r="E16" s="12">
        <f>SUM(BIUDŽETAS!E103+BIUDŽETAS!E113+BIUDŽETAS!E118+BIUDŽETAS!E123)</f>
        <v>182.9</v>
      </c>
      <c r="F16" s="12">
        <f>SUM(BIUDŽETAS!F103+BIUDŽETAS!F113+BIUDŽETAS!F118+BIUDŽETAS!F123)</f>
        <v>4.9</v>
      </c>
    </row>
    <row r="17" spans="2:6" ht="12.75">
      <c r="B17" s="35" t="s">
        <v>123</v>
      </c>
      <c r="C17" s="12">
        <f>SUM(BIUDŽETAS!C51+BIUDŽETAS!C59+BIUDŽETAS!C65+BIUDŽETAS!C70+BIUDŽETAS!C75+BIUDŽETAS!C80+BIUDŽETAS!C86+BIUDŽETAS!C91+BIUDŽETAS!C98)</f>
        <v>2767.2</v>
      </c>
      <c r="D17" s="12">
        <f>SUM(BIUDŽETAS!D51+BIUDŽETAS!D59+BIUDŽETAS!D65+BIUDŽETAS!D70+BIUDŽETAS!D75+BIUDŽETAS!D80+BIUDŽETAS!D86+BIUDŽETAS!D91+BIUDŽETAS!D98)</f>
        <v>2767.2</v>
      </c>
      <c r="E17" s="12">
        <f>SUM(BIUDŽETAS!E51+BIUDŽETAS!E59+BIUDŽETAS!E65+BIUDŽETAS!E70+BIUDŽETAS!E75+BIUDŽETAS!E80+BIUDŽETAS!E86+BIUDŽETAS!E91+BIUDŽETAS!E98)</f>
        <v>1882.6000000000001</v>
      </c>
      <c r="F17" s="12">
        <f>SUM(BIUDŽETAS!F51+BIUDŽETAS!F59+BIUDŽETAS!F65+BIUDŽETAS!F70+BIUDŽETAS!F75+BIUDŽETAS!F80+BIUDŽETAS!F86+BIUDŽETAS!F91+BIUDŽETAS!F98)</f>
        <v>0</v>
      </c>
    </row>
    <row r="18" spans="2:6" ht="12.75">
      <c r="B18" s="14" t="s">
        <v>122</v>
      </c>
      <c r="C18" s="12">
        <f>SUM(BIUDŽETAS!C45++BIUDŽETAS!C134+BIUDŽETAS!C172+BIUDŽETAS!C195+BIUDŽETAS!C201+BIUDŽETAS!C206)</f>
        <v>1662.3000000000002</v>
      </c>
      <c r="D18" s="12">
        <f>SUM(BIUDŽETAS!D45++BIUDŽETAS!D134+BIUDŽETAS!D172+BIUDŽETAS!D195+BIUDŽETAS!D201+BIUDŽETAS!D206)</f>
        <v>1600.3000000000002</v>
      </c>
      <c r="E18" s="12">
        <f>SUM(BIUDŽETAS!E45++BIUDŽETAS!E134+BIUDŽETAS!E172+BIUDŽETAS!E195+BIUDŽETAS!E201+BIUDŽETAS!E206)</f>
        <v>524.3</v>
      </c>
      <c r="F18" s="12">
        <f>SUM(BIUDŽETAS!F45++BIUDŽETAS!F134+BIUDŽETAS!F172+BIUDŽETAS!F195+BIUDŽETAS!F201+BIUDŽETAS!F206)</f>
        <v>62</v>
      </c>
    </row>
    <row r="19" spans="2:6" ht="16.5" thickBot="1">
      <c r="B19" s="29" t="s">
        <v>53</v>
      </c>
      <c r="C19" s="27">
        <f>SUM(C9:C18)</f>
        <v>7484.200000000001</v>
      </c>
      <c r="D19" s="27">
        <f>SUM(D9:D18)</f>
        <v>7077.900000000001</v>
      </c>
      <c r="E19" s="27">
        <f>SUM(E9:E18)</f>
        <v>3672</v>
      </c>
      <c r="F19" s="27">
        <f>SUM(F9:F18)</f>
        <v>406.29999999999995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2016-02-03T14:14:54Z</cp:lastPrinted>
  <dcterms:created xsi:type="dcterms:W3CDTF">2007-01-03T15:43:14Z</dcterms:created>
  <dcterms:modified xsi:type="dcterms:W3CDTF">2016-02-17T07:23:10Z</dcterms:modified>
  <cp:category/>
  <cp:version/>
  <cp:contentType/>
  <cp:contentStatus/>
</cp:coreProperties>
</file>