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585"/>
  </bookViews>
  <sheets>
    <sheet name="BIUDŽETAS" sheetId="1" r:id="rId1"/>
  </sheets>
  <calcPr calcId="152511"/>
</workbook>
</file>

<file path=xl/calcChain.xml><?xml version="1.0" encoding="utf-8"?>
<calcChain xmlns="http://schemas.openxmlformats.org/spreadsheetml/2006/main">
  <c r="D151" i="1" l="1"/>
  <c r="E227" i="1"/>
  <c r="D227" i="1"/>
  <c r="G55" i="1" l="1"/>
  <c r="H55" i="1"/>
  <c r="I55" i="1"/>
  <c r="J55" i="1"/>
  <c r="K55" i="1"/>
  <c r="L55" i="1"/>
  <c r="M55" i="1"/>
  <c r="G52" i="1"/>
  <c r="H52" i="1"/>
  <c r="I52" i="1"/>
  <c r="J52" i="1"/>
  <c r="K52" i="1"/>
  <c r="L52" i="1"/>
  <c r="M52" i="1"/>
  <c r="H48" i="1"/>
  <c r="I48" i="1"/>
  <c r="J48" i="1"/>
  <c r="L48" i="1"/>
  <c r="G49" i="1"/>
  <c r="G48" i="1" s="1"/>
  <c r="H49" i="1"/>
  <c r="I49" i="1"/>
  <c r="J49" i="1"/>
  <c r="K49" i="1"/>
  <c r="K48" i="1" s="1"/>
  <c r="L49" i="1"/>
  <c r="M49" i="1"/>
  <c r="M48" i="1" s="1"/>
  <c r="G44" i="1"/>
  <c r="H44" i="1"/>
  <c r="I44" i="1"/>
  <c r="J44" i="1"/>
  <c r="K44" i="1"/>
  <c r="L44" i="1"/>
  <c r="M44" i="1"/>
  <c r="G19" i="1"/>
  <c r="H19" i="1"/>
  <c r="I19" i="1"/>
  <c r="J19" i="1"/>
  <c r="K19" i="1"/>
  <c r="L19" i="1"/>
  <c r="M19" i="1"/>
  <c r="M18" i="1" s="1"/>
  <c r="F49" i="1"/>
  <c r="F55" i="1"/>
  <c r="D56" i="1"/>
  <c r="E56" i="1"/>
  <c r="D57" i="1"/>
  <c r="E57" i="1"/>
  <c r="M17" i="1" l="1"/>
  <c r="L18" i="1"/>
  <c r="L17" i="1" s="1"/>
  <c r="K18" i="1"/>
  <c r="K17" i="1" s="1"/>
  <c r="J18" i="1"/>
  <c r="J17" i="1" s="1"/>
  <c r="H18" i="1"/>
  <c r="H17" i="1" s="1"/>
  <c r="E55" i="1"/>
  <c r="I18" i="1"/>
  <c r="I17" i="1" s="1"/>
  <c r="G18" i="1"/>
  <c r="G17" i="1" s="1"/>
  <c r="D55" i="1"/>
  <c r="E130" i="1"/>
  <c r="D130" i="1"/>
  <c r="E86" i="1"/>
  <c r="D86" i="1"/>
  <c r="E85" i="1" l="1"/>
  <c r="D85" i="1"/>
  <c r="E72" i="1"/>
  <c r="D72" i="1"/>
  <c r="E79" i="1"/>
  <c r="D79" i="1"/>
  <c r="E246" i="1" l="1"/>
  <c r="E247" i="1"/>
  <c r="D246" i="1"/>
  <c r="D247" i="1"/>
  <c r="F83" i="1" l="1"/>
  <c r="G83" i="1"/>
  <c r="H83" i="1"/>
  <c r="I83" i="1"/>
  <c r="J83" i="1"/>
  <c r="K83" i="1"/>
  <c r="L83" i="1"/>
  <c r="M83" i="1"/>
  <c r="E88" i="1"/>
  <c r="D88" i="1"/>
  <c r="E217" i="1" l="1"/>
  <c r="E218" i="1"/>
  <c r="E219" i="1"/>
  <c r="D217" i="1"/>
  <c r="D218" i="1"/>
  <c r="D219" i="1"/>
  <c r="E245" i="1" l="1"/>
  <c r="D245" i="1"/>
  <c r="E244" i="1"/>
  <c r="D244" i="1"/>
  <c r="F153" i="1" l="1"/>
  <c r="G153" i="1"/>
  <c r="H153" i="1"/>
  <c r="I153" i="1"/>
  <c r="J153" i="1"/>
  <c r="K153" i="1"/>
  <c r="L153" i="1"/>
  <c r="M153" i="1"/>
  <c r="E159" i="1"/>
  <c r="D159" i="1"/>
  <c r="F224" i="1" l="1"/>
  <c r="G224" i="1"/>
  <c r="H224" i="1"/>
  <c r="I224" i="1"/>
  <c r="J224" i="1"/>
  <c r="K224" i="1"/>
  <c r="L224" i="1"/>
  <c r="M224" i="1"/>
  <c r="E228" i="1"/>
  <c r="D228" i="1"/>
  <c r="F231" i="1"/>
  <c r="G231" i="1"/>
  <c r="H231" i="1"/>
  <c r="I231" i="1"/>
  <c r="J231" i="1"/>
  <c r="K231" i="1"/>
  <c r="L231" i="1"/>
  <c r="M231" i="1"/>
  <c r="E242" i="1" l="1"/>
  <c r="E243" i="1"/>
  <c r="E248" i="1"/>
  <c r="D242" i="1"/>
  <c r="D243" i="1"/>
  <c r="D248" i="1"/>
  <c r="F195" i="1" l="1"/>
  <c r="G195" i="1"/>
  <c r="H195" i="1"/>
  <c r="I195" i="1"/>
  <c r="J195" i="1"/>
  <c r="K195" i="1"/>
  <c r="L195" i="1"/>
  <c r="M195" i="1"/>
  <c r="E220" i="1"/>
  <c r="D220" i="1"/>
  <c r="G125" i="1"/>
  <c r="H125" i="1"/>
  <c r="I125" i="1"/>
  <c r="J125" i="1"/>
  <c r="K125" i="1"/>
  <c r="L125" i="1"/>
  <c r="M125" i="1"/>
  <c r="F125" i="1"/>
  <c r="D240" i="1" l="1"/>
  <c r="E240" i="1"/>
  <c r="E204" i="1"/>
  <c r="D204" i="1"/>
  <c r="E236" i="1"/>
  <c r="D236" i="1"/>
  <c r="E237" i="1"/>
  <c r="D237" i="1"/>
  <c r="E234" i="1"/>
  <c r="D234" i="1"/>
  <c r="F91" i="1"/>
  <c r="F89" i="1" s="1"/>
  <c r="G91" i="1"/>
  <c r="G89" i="1" s="1"/>
  <c r="H91" i="1"/>
  <c r="H89" i="1" s="1"/>
  <c r="I91" i="1"/>
  <c r="I89" i="1" s="1"/>
  <c r="J91" i="1"/>
  <c r="J89" i="1" s="1"/>
  <c r="K91" i="1"/>
  <c r="K89" i="1" s="1"/>
  <c r="L91" i="1"/>
  <c r="L89" i="1" s="1"/>
  <c r="M91" i="1"/>
  <c r="M89" i="1" s="1"/>
  <c r="E93" i="1"/>
  <c r="D93" i="1"/>
  <c r="E214" i="1"/>
  <c r="D214" i="1"/>
  <c r="D202" i="1"/>
  <c r="D203" i="1"/>
  <c r="D200" i="1"/>
  <c r="D201" i="1"/>
  <c r="D205" i="1"/>
  <c r="D206" i="1"/>
  <c r="D207" i="1"/>
  <c r="D208" i="1"/>
  <c r="D209" i="1"/>
  <c r="D210" i="1"/>
  <c r="D211" i="1"/>
  <c r="D212" i="1"/>
  <c r="D213" i="1"/>
  <c r="D215" i="1"/>
  <c r="D216" i="1"/>
  <c r="D223" i="1"/>
  <c r="D225" i="1"/>
  <c r="D226" i="1"/>
  <c r="D230" i="1"/>
  <c r="D232" i="1"/>
  <c r="D233" i="1"/>
  <c r="D235" i="1"/>
  <c r="D238" i="1"/>
  <c r="D239" i="1"/>
  <c r="D241" i="1"/>
  <c r="E158" i="1"/>
  <c r="D158" i="1"/>
  <c r="E179" i="1"/>
  <c r="D179" i="1"/>
  <c r="E215" i="1"/>
  <c r="E216" i="1"/>
  <c r="E66" i="1"/>
  <c r="E211" i="1"/>
  <c r="F44" i="1"/>
  <c r="F52" i="1"/>
  <c r="F48" i="1"/>
  <c r="D149" i="1"/>
  <c r="E149" i="1"/>
  <c r="D134" i="1"/>
  <c r="E134" i="1"/>
  <c r="F146" i="1"/>
  <c r="F19" i="1"/>
  <c r="F18" i="1" s="1"/>
  <c r="F17" i="1" s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5" i="1"/>
  <c r="E45" i="1"/>
  <c r="D46" i="1"/>
  <c r="E46" i="1"/>
  <c r="D53" i="1"/>
  <c r="E53" i="1"/>
  <c r="D54" i="1"/>
  <c r="E54" i="1"/>
  <c r="D50" i="1"/>
  <c r="E50" i="1"/>
  <c r="D58" i="1"/>
  <c r="E58" i="1"/>
  <c r="F62" i="1"/>
  <c r="F70" i="1"/>
  <c r="F68" i="1" s="1"/>
  <c r="F77" i="1"/>
  <c r="F75" i="1" s="1"/>
  <c r="F81" i="1"/>
  <c r="H62" i="1"/>
  <c r="H60" i="1" s="1"/>
  <c r="H70" i="1"/>
  <c r="H68" i="1" s="1"/>
  <c r="H77" i="1"/>
  <c r="H75" i="1" s="1"/>
  <c r="H81" i="1"/>
  <c r="J62" i="1"/>
  <c r="J60" i="1" s="1"/>
  <c r="J70" i="1"/>
  <c r="J68" i="1" s="1"/>
  <c r="J77" i="1"/>
  <c r="J75" i="1" s="1"/>
  <c r="J81" i="1"/>
  <c r="L62" i="1"/>
  <c r="L70" i="1"/>
  <c r="L68" i="1" s="1"/>
  <c r="L77" i="1"/>
  <c r="L75" i="1" s="1"/>
  <c r="L81" i="1"/>
  <c r="G62" i="1"/>
  <c r="G60" i="1" s="1"/>
  <c r="G70" i="1"/>
  <c r="G68" i="1" s="1"/>
  <c r="G77" i="1"/>
  <c r="G75" i="1" s="1"/>
  <c r="G81" i="1"/>
  <c r="I62" i="1"/>
  <c r="I60" i="1" s="1"/>
  <c r="I70" i="1"/>
  <c r="I68" i="1" s="1"/>
  <c r="I77" i="1"/>
  <c r="I75" i="1" s="1"/>
  <c r="I81" i="1"/>
  <c r="K62" i="1"/>
  <c r="K70" i="1"/>
  <c r="K68" i="1" s="1"/>
  <c r="K77" i="1"/>
  <c r="K75" i="1" s="1"/>
  <c r="K81" i="1"/>
  <c r="M62" i="1"/>
  <c r="M60" i="1" s="1"/>
  <c r="M70" i="1"/>
  <c r="M68" i="1" s="1"/>
  <c r="M77" i="1"/>
  <c r="M75" i="1" s="1"/>
  <c r="M81" i="1"/>
  <c r="D61" i="1"/>
  <c r="E61" i="1"/>
  <c r="D63" i="1"/>
  <c r="E63" i="1"/>
  <c r="D64" i="1"/>
  <c r="E64" i="1"/>
  <c r="D65" i="1"/>
  <c r="E65" i="1"/>
  <c r="D66" i="1"/>
  <c r="D67" i="1"/>
  <c r="E67" i="1"/>
  <c r="D69" i="1"/>
  <c r="E69" i="1"/>
  <c r="D71" i="1"/>
  <c r="E71" i="1"/>
  <c r="D73" i="1"/>
  <c r="E73" i="1"/>
  <c r="D74" i="1"/>
  <c r="E74" i="1"/>
  <c r="D76" i="1"/>
  <c r="E76" i="1"/>
  <c r="D78" i="1"/>
  <c r="E78" i="1"/>
  <c r="D80" i="1"/>
  <c r="E80" i="1"/>
  <c r="D82" i="1"/>
  <c r="E82" i="1"/>
  <c r="D84" i="1"/>
  <c r="E84" i="1"/>
  <c r="D87" i="1"/>
  <c r="E87" i="1"/>
  <c r="D90" i="1"/>
  <c r="E90" i="1"/>
  <c r="D92" i="1"/>
  <c r="E92" i="1"/>
  <c r="D94" i="1"/>
  <c r="E94" i="1"/>
  <c r="F99" i="1"/>
  <c r="F102" i="1"/>
  <c r="F108" i="1"/>
  <c r="F106" i="1" s="1"/>
  <c r="F114" i="1"/>
  <c r="F112" i="1" s="1"/>
  <c r="F119" i="1"/>
  <c r="H99" i="1"/>
  <c r="H102" i="1"/>
  <c r="H108" i="1"/>
  <c r="H106" i="1" s="1"/>
  <c r="H114" i="1"/>
  <c r="H112" i="1" s="1"/>
  <c r="H119" i="1"/>
  <c r="H117" i="1" s="1"/>
  <c r="J99" i="1"/>
  <c r="J102" i="1"/>
  <c r="J108" i="1"/>
  <c r="J106" i="1" s="1"/>
  <c r="J114" i="1"/>
  <c r="J119" i="1"/>
  <c r="J117" i="1" s="1"/>
  <c r="L99" i="1"/>
  <c r="L102" i="1"/>
  <c r="L108" i="1"/>
  <c r="L114" i="1"/>
  <c r="L112" i="1" s="1"/>
  <c r="L119" i="1"/>
  <c r="L117" i="1" s="1"/>
  <c r="G99" i="1"/>
  <c r="G102" i="1"/>
  <c r="G108" i="1"/>
  <c r="G114" i="1"/>
  <c r="G112" i="1" s="1"/>
  <c r="G119" i="1"/>
  <c r="I99" i="1"/>
  <c r="I102" i="1"/>
  <c r="I108" i="1"/>
  <c r="I106" i="1" s="1"/>
  <c r="I114" i="1"/>
  <c r="I112" i="1" s="1"/>
  <c r="I119" i="1"/>
  <c r="I117" i="1" s="1"/>
  <c r="K99" i="1"/>
  <c r="K102" i="1"/>
  <c r="K108" i="1"/>
  <c r="K106" i="1" s="1"/>
  <c r="K114" i="1"/>
  <c r="K112" i="1" s="1"/>
  <c r="K119" i="1"/>
  <c r="K117" i="1" s="1"/>
  <c r="M99" i="1"/>
  <c r="M102" i="1"/>
  <c r="M108" i="1"/>
  <c r="M106" i="1" s="1"/>
  <c r="M114" i="1"/>
  <c r="M112" i="1" s="1"/>
  <c r="M119" i="1"/>
  <c r="M117" i="1" s="1"/>
  <c r="D98" i="1"/>
  <c r="E98" i="1"/>
  <c r="D100" i="1"/>
  <c r="E100" i="1"/>
  <c r="D101" i="1"/>
  <c r="E101" i="1"/>
  <c r="D103" i="1"/>
  <c r="E103" i="1"/>
  <c r="D104" i="1"/>
  <c r="E104" i="1"/>
  <c r="D105" i="1"/>
  <c r="E105" i="1"/>
  <c r="D107" i="1"/>
  <c r="E107" i="1"/>
  <c r="D109" i="1"/>
  <c r="E109" i="1"/>
  <c r="D110" i="1"/>
  <c r="E110" i="1"/>
  <c r="D111" i="1"/>
  <c r="E111" i="1"/>
  <c r="D113" i="1"/>
  <c r="E113" i="1"/>
  <c r="D115" i="1"/>
  <c r="E115" i="1"/>
  <c r="D118" i="1"/>
  <c r="E118" i="1"/>
  <c r="D120" i="1"/>
  <c r="E120" i="1"/>
  <c r="D121" i="1"/>
  <c r="E121" i="1"/>
  <c r="H123" i="1"/>
  <c r="H122" i="1" s="1"/>
  <c r="J123" i="1"/>
  <c r="J122" i="1" s="1"/>
  <c r="L123" i="1"/>
  <c r="L122" i="1" s="1"/>
  <c r="G123" i="1"/>
  <c r="G122" i="1" s="1"/>
  <c r="D124" i="1"/>
  <c r="E124" i="1"/>
  <c r="D126" i="1"/>
  <c r="E126" i="1"/>
  <c r="D127" i="1"/>
  <c r="E127" i="1"/>
  <c r="D128" i="1"/>
  <c r="E128" i="1"/>
  <c r="D129" i="1"/>
  <c r="E129" i="1"/>
  <c r="D131" i="1"/>
  <c r="E131" i="1"/>
  <c r="D132" i="1"/>
  <c r="E132" i="1"/>
  <c r="D133" i="1"/>
  <c r="E133" i="1"/>
  <c r="F139" i="1"/>
  <c r="F160" i="1"/>
  <c r="J143" i="1"/>
  <c r="L143" i="1"/>
  <c r="H139" i="1"/>
  <c r="H146" i="1"/>
  <c r="H160" i="1"/>
  <c r="J139" i="1"/>
  <c r="J146" i="1"/>
  <c r="J160" i="1"/>
  <c r="L139" i="1"/>
  <c r="L146" i="1"/>
  <c r="L160" i="1"/>
  <c r="G139" i="1"/>
  <c r="G146" i="1"/>
  <c r="G160" i="1"/>
  <c r="K143" i="1"/>
  <c r="M143" i="1"/>
  <c r="I143" i="1" s="1"/>
  <c r="I139" i="1"/>
  <c r="I146" i="1"/>
  <c r="I160" i="1"/>
  <c r="K139" i="1"/>
  <c r="K146" i="1"/>
  <c r="K160" i="1"/>
  <c r="M139" i="1"/>
  <c r="M146" i="1"/>
  <c r="M160" i="1"/>
  <c r="D138" i="1"/>
  <c r="E138" i="1"/>
  <c r="D140" i="1"/>
  <c r="E140" i="1"/>
  <c r="D141" i="1"/>
  <c r="E141" i="1"/>
  <c r="D142" i="1"/>
  <c r="E142" i="1"/>
  <c r="D144" i="1"/>
  <c r="E144" i="1"/>
  <c r="D145" i="1"/>
  <c r="E145" i="1"/>
  <c r="D147" i="1"/>
  <c r="E147" i="1"/>
  <c r="D148" i="1"/>
  <c r="E148" i="1"/>
  <c r="D150" i="1"/>
  <c r="E150" i="1"/>
  <c r="D152" i="1"/>
  <c r="E152" i="1"/>
  <c r="D154" i="1"/>
  <c r="E154" i="1"/>
  <c r="D155" i="1"/>
  <c r="E155" i="1"/>
  <c r="D156" i="1"/>
  <c r="E156" i="1"/>
  <c r="D157" i="1"/>
  <c r="E157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F175" i="1"/>
  <c r="F173" i="1" s="1"/>
  <c r="F172" i="1" s="1"/>
  <c r="H175" i="1"/>
  <c r="J175" i="1"/>
  <c r="J173" i="1" s="1"/>
  <c r="J172" i="1" s="1"/>
  <c r="L175" i="1"/>
  <c r="L173" i="1" s="1"/>
  <c r="L172" i="1" s="1"/>
  <c r="G175" i="1"/>
  <c r="G173" i="1" s="1"/>
  <c r="G172" i="1" s="1"/>
  <c r="I175" i="1"/>
  <c r="I173" i="1" s="1"/>
  <c r="K175" i="1"/>
  <c r="M175" i="1"/>
  <c r="M173" i="1" s="1"/>
  <c r="M172" i="1" s="1"/>
  <c r="D174" i="1"/>
  <c r="E174" i="1"/>
  <c r="D176" i="1"/>
  <c r="E176" i="1"/>
  <c r="D177" i="1"/>
  <c r="E177" i="1"/>
  <c r="D178" i="1"/>
  <c r="E178" i="1"/>
  <c r="D180" i="1"/>
  <c r="E180" i="1"/>
  <c r="D181" i="1"/>
  <c r="E181" i="1"/>
  <c r="F186" i="1"/>
  <c r="F189" i="1"/>
  <c r="F222" i="1"/>
  <c r="F229" i="1"/>
  <c r="H186" i="1"/>
  <c r="H189" i="1"/>
  <c r="H222" i="1"/>
  <c r="H229" i="1"/>
  <c r="J186" i="1"/>
  <c r="J189" i="1"/>
  <c r="J222" i="1"/>
  <c r="J229" i="1"/>
  <c r="L186" i="1"/>
  <c r="L189" i="1"/>
  <c r="L229" i="1"/>
  <c r="G186" i="1"/>
  <c r="G189" i="1"/>
  <c r="G222" i="1"/>
  <c r="G229" i="1"/>
  <c r="I186" i="1"/>
  <c r="I189" i="1"/>
  <c r="I222" i="1"/>
  <c r="K186" i="1"/>
  <c r="K189" i="1"/>
  <c r="K222" i="1"/>
  <c r="K229" i="1"/>
  <c r="M186" i="1"/>
  <c r="M189" i="1"/>
  <c r="M222" i="1"/>
  <c r="M229" i="1"/>
  <c r="D185" i="1"/>
  <c r="E185" i="1"/>
  <c r="D187" i="1"/>
  <c r="E187" i="1"/>
  <c r="D188" i="1"/>
  <c r="E188" i="1"/>
  <c r="D190" i="1"/>
  <c r="E190" i="1"/>
  <c r="D191" i="1"/>
  <c r="E191" i="1"/>
  <c r="D192" i="1"/>
  <c r="E192" i="1"/>
  <c r="D193" i="1"/>
  <c r="E193" i="1"/>
  <c r="D194" i="1"/>
  <c r="E194" i="1"/>
  <c r="D196" i="1"/>
  <c r="E196" i="1"/>
  <c r="D197" i="1"/>
  <c r="E197" i="1"/>
  <c r="D198" i="1"/>
  <c r="E198" i="1"/>
  <c r="D199" i="1"/>
  <c r="E199" i="1"/>
  <c r="E200" i="1"/>
  <c r="E201" i="1"/>
  <c r="E202" i="1"/>
  <c r="E203" i="1"/>
  <c r="E205" i="1"/>
  <c r="E206" i="1"/>
  <c r="E207" i="1"/>
  <c r="E208" i="1"/>
  <c r="E209" i="1"/>
  <c r="E210" i="1"/>
  <c r="E212" i="1"/>
  <c r="E213" i="1"/>
  <c r="E223" i="1"/>
  <c r="E225" i="1"/>
  <c r="E226" i="1"/>
  <c r="E230" i="1"/>
  <c r="E232" i="1"/>
  <c r="E233" i="1"/>
  <c r="E235" i="1"/>
  <c r="E238" i="1"/>
  <c r="E239" i="1"/>
  <c r="E241" i="1"/>
  <c r="L222" i="1"/>
  <c r="J112" i="1"/>
  <c r="D83" i="1" l="1"/>
  <c r="E83" i="1"/>
  <c r="D44" i="1"/>
  <c r="E224" i="1"/>
  <c r="E102" i="1"/>
  <c r="D224" i="1"/>
  <c r="E153" i="1"/>
  <c r="D153" i="1"/>
  <c r="E231" i="1"/>
  <c r="D231" i="1"/>
  <c r="E175" i="1"/>
  <c r="E139" i="1"/>
  <c r="G143" i="1"/>
  <c r="E143" i="1" s="1"/>
  <c r="J137" i="1"/>
  <c r="J136" i="1" s="1"/>
  <c r="D49" i="1"/>
  <c r="L137" i="1"/>
  <c r="L136" i="1" s="1"/>
  <c r="D114" i="1"/>
  <c r="G184" i="1"/>
  <c r="F143" i="1"/>
  <c r="F137" i="1" s="1"/>
  <c r="F136" i="1" s="1"/>
  <c r="D195" i="1"/>
  <c r="E195" i="1"/>
  <c r="I184" i="1"/>
  <c r="E119" i="1"/>
  <c r="D146" i="1"/>
  <c r="D175" i="1"/>
  <c r="M137" i="1"/>
  <c r="M136" i="1" s="1"/>
  <c r="E49" i="1"/>
  <c r="E70" i="1"/>
  <c r="E19" i="1"/>
  <c r="E81" i="1"/>
  <c r="D77" i="1"/>
  <c r="D119" i="1"/>
  <c r="E114" i="1"/>
  <c r="D99" i="1"/>
  <c r="D91" i="1"/>
  <c r="H143" i="1"/>
  <c r="H137" i="1" s="1"/>
  <c r="G117" i="1"/>
  <c r="E117" i="1" s="1"/>
  <c r="F117" i="1"/>
  <c r="D117" i="1" s="1"/>
  <c r="E48" i="1"/>
  <c r="D48" i="1"/>
  <c r="E62" i="1"/>
  <c r="E77" i="1"/>
  <c r="E222" i="1"/>
  <c r="D81" i="1"/>
  <c r="D68" i="1"/>
  <c r="M59" i="1"/>
  <c r="E75" i="1"/>
  <c r="D229" i="1"/>
  <c r="I229" i="1"/>
  <c r="E229" i="1" s="1"/>
  <c r="L106" i="1"/>
  <c r="D106" i="1" s="1"/>
  <c r="D108" i="1"/>
  <c r="L184" i="1"/>
  <c r="L183" i="1" s="1"/>
  <c r="K173" i="1"/>
  <c r="K172" i="1" s="1"/>
  <c r="E112" i="1"/>
  <c r="D112" i="1"/>
  <c r="E68" i="1"/>
  <c r="L60" i="1"/>
  <c r="L59" i="1" s="1"/>
  <c r="D160" i="1"/>
  <c r="G183" i="1"/>
  <c r="F184" i="1"/>
  <c r="D186" i="1"/>
  <c r="I172" i="1"/>
  <c r="M97" i="1"/>
  <c r="M96" i="1" s="1"/>
  <c r="G106" i="1"/>
  <c r="E106" i="1" s="1"/>
  <c r="E108" i="1"/>
  <c r="L97" i="1"/>
  <c r="G59" i="1"/>
  <c r="D75" i="1"/>
  <c r="E52" i="1"/>
  <c r="M184" i="1"/>
  <c r="M183" i="1" s="1"/>
  <c r="D19" i="1"/>
  <c r="M123" i="1"/>
  <c r="M122" i="1" s="1"/>
  <c r="G97" i="1"/>
  <c r="I59" i="1"/>
  <c r="F60" i="1"/>
  <c r="D62" i="1"/>
  <c r="I137" i="1"/>
  <c r="I136" i="1" s="1"/>
  <c r="E91" i="1"/>
  <c r="F97" i="1"/>
  <c r="E189" i="1"/>
  <c r="E160" i="1"/>
  <c r="D139" i="1"/>
  <c r="H97" i="1"/>
  <c r="H96" i="1" s="1"/>
  <c r="H59" i="1"/>
  <c r="F123" i="1"/>
  <c r="F122" i="1" s="1"/>
  <c r="D122" i="1" s="1"/>
  <c r="D125" i="1"/>
  <c r="D123" i="1" s="1"/>
  <c r="E99" i="1"/>
  <c r="D189" i="1"/>
  <c r="H184" i="1"/>
  <c r="H183" i="1" s="1"/>
  <c r="G137" i="1"/>
  <c r="D70" i="1"/>
  <c r="D102" i="1"/>
  <c r="K97" i="1"/>
  <c r="K96" i="1" s="1"/>
  <c r="J184" i="1"/>
  <c r="J183" i="1" s="1"/>
  <c r="I123" i="1"/>
  <c r="I122" i="1" s="1"/>
  <c r="E125" i="1"/>
  <c r="E123" i="1" s="1"/>
  <c r="I97" i="1"/>
  <c r="I96" i="1" s="1"/>
  <c r="K60" i="1"/>
  <c r="K59" i="1" s="1"/>
  <c r="E89" i="1"/>
  <c r="D52" i="1"/>
  <c r="E44" i="1"/>
  <c r="K137" i="1"/>
  <c r="K136" i="1" s="1"/>
  <c r="E146" i="1"/>
  <c r="K184" i="1"/>
  <c r="K183" i="1" s="1"/>
  <c r="E186" i="1"/>
  <c r="D222" i="1"/>
  <c r="J97" i="1"/>
  <c r="J96" i="1" s="1"/>
  <c r="J59" i="1"/>
  <c r="D89" i="1"/>
  <c r="K123" i="1"/>
  <c r="K122" i="1" s="1"/>
  <c r="H173" i="1"/>
  <c r="D18" i="1" l="1"/>
  <c r="D17" i="1" s="1"/>
  <c r="E173" i="1"/>
  <c r="D143" i="1"/>
  <c r="E60" i="1"/>
  <c r="E59" i="1" s="1"/>
  <c r="E122" i="1"/>
  <c r="E172" i="1"/>
  <c r="I183" i="1"/>
  <c r="E137" i="1"/>
  <c r="G136" i="1"/>
  <c r="E136" i="1" s="1"/>
  <c r="J249" i="1"/>
  <c r="F59" i="1"/>
  <c r="D60" i="1"/>
  <c r="D59" i="1" s="1"/>
  <c r="E18" i="1"/>
  <c r="E17" i="1" s="1"/>
  <c r="F96" i="1"/>
  <c r="D97" i="1"/>
  <c r="L96" i="1"/>
  <c r="L249" i="1" s="1"/>
  <c r="E184" i="1"/>
  <c r="H172" i="1"/>
  <c r="D172" i="1" s="1"/>
  <c r="D173" i="1"/>
  <c r="K249" i="1"/>
  <c r="E97" i="1"/>
  <c r="G96" i="1"/>
  <c r="E96" i="1" s="1"/>
  <c r="F183" i="1"/>
  <c r="D184" i="1"/>
  <c r="H136" i="1"/>
  <c r="D136" i="1" s="1"/>
  <c r="D137" i="1"/>
  <c r="M249" i="1"/>
  <c r="I249" i="1" l="1"/>
  <c r="D96" i="1"/>
  <c r="H249" i="1"/>
  <c r="G249" i="1"/>
  <c r="E183" i="1"/>
  <c r="F249" i="1"/>
  <c r="D183" i="1"/>
  <c r="E249" i="1" l="1"/>
  <c r="D249" i="1"/>
</calcChain>
</file>

<file path=xl/sharedStrings.xml><?xml version="1.0" encoding="utf-8"?>
<sst xmlns="http://schemas.openxmlformats.org/spreadsheetml/2006/main" count="228" uniqueCount="200">
  <si>
    <t>Palūkanos</t>
  </si>
  <si>
    <t>LSA mokestis</t>
  </si>
  <si>
    <t>Parama mirties atveju</t>
  </si>
  <si>
    <t>Pirminė teisinė pagalba</t>
  </si>
  <si>
    <t>Lengvatinis pavežėjimas</t>
  </si>
  <si>
    <t>Savivaldybės kontrolierius</t>
  </si>
  <si>
    <t>Duomenų teikimas valst.suteiktos pagalbos registrui</t>
  </si>
  <si>
    <t>Socialinės pašalpos</t>
  </si>
  <si>
    <t>Aplinkos apsaugos rėmimo specialioji programa</t>
  </si>
  <si>
    <t>Nevyriausybinių ir visuomeninių organizacijų rėmimas</t>
  </si>
  <si>
    <t>Archyvinių dokumentų tvarkymas</t>
  </si>
  <si>
    <t xml:space="preserve">Gyventojų registro tvarkymas ir duomenų valstybės registrui teikimas </t>
  </si>
  <si>
    <t xml:space="preserve">Valstybinės kalbos vartojimo ir taisyklingumo kontrolė </t>
  </si>
  <si>
    <t>Civilinės būklės aktų registravimas</t>
  </si>
  <si>
    <t>Mobilizacijos administravimas</t>
  </si>
  <si>
    <t>Socialinei paramai mokiniams administruoti</t>
  </si>
  <si>
    <t>Socialinės paramos mokiniams išlaidoms už įsigytus mokinio reikmenis</t>
  </si>
  <si>
    <t>Socialinės paramos mokiniams išlaidoms už įsigytus produktus</t>
  </si>
  <si>
    <t>Būsto pritaikymo programa</t>
  </si>
  <si>
    <t xml:space="preserve">Socialinės paslaugos socialinei globai asmenims su sunkia negalia </t>
  </si>
  <si>
    <t xml:space="preserve">Socialinės paslaugos socialinei globai asmenims su sunkia negalia administravimas </t>
  </si>
  <si>
    <t>Pagėgių seniūnija valdymas</t>
  </si>
  <si>
    <t>Stoniškių seniūnija valdymas</t>
  </si>
  <si>
    <t>Vilkyškių seniūnija valdymas</t>
  </si>
  <si>
    <t>Lumpėnų seniūnija valdymas</t>
  </si>
  <si>
    <t>Natkiškių seniūnija valdymas</t>
  </si>
  <si>
    <t>Polit.pasitikėjimo valstyb.tarnautojai</t>
  </si>
  <si>
    <t>Civilinės saugos organizavimas</t>
  </si>
  <si>
    <t>Moksleivių pavežėjimas</t>
  </si>
  <si>
    <t>Lumpėnų seniūnijos sanitarija</t>
  </si>
  <si>
    <t>Vilkyškių seniūnijos sanitarija</t>
  </si>
  <si>
    <t>Stoniškių seniūnijos sanitarija</t>
  </si>
  <si>
    <t>Natkiškių seniūnijos sanitarija</t>
  </si>
  <si>
    <t>Pagėgių seniūnijos gatvių apšv.</t>
  </si>
  <si>
    <t>Stoniškių seniūnijos gatvių apšv.</t>
  </si>
  <si>
    <t>Natkiškių seniūnijos gatvių apšv.</t>
  </si>
  <si>
    <t>Lumpėnų seniūnijos gatvių apšv.</t>
  </si>
  <si>
    <t>Administracija</t>
  </si>
  <si>
    <t>iš jų:</t>
  </si>
  <si>
    <t>Iš jų: darbo užmokesčiui</t>
  </si>
  <si>
    <t xml:space="preserve">Paskolos </t>
  </si>
  <si>
    <t>Iš jų:darbo užmokesčiui</t>
  </si>
  <si>
    <t>Pagėgių seniūnijos sanitarija</t>
  </si>
  <si>
    <t>Mero fondas</t>
  </si>
  <si>
    <t>Melioracijai(Polderiams eksploatuoti)</t>
  </si>
  <si>
    <t>Lopšelis darželis(ikimokyklinio ugdymo grupė)</t>
  </si>
  <si>
    <t>Vaikų socializacijos projektų rėmimas</t>
  </si>
  <si>
    <t>Piniginės socialinės paramos administravimas</t>
  </si>
  <si>
    <t>Vilkyškių Johaneso Babrovskio gimnazija</t>
  </si>
  <si>
    <t>Vilkyškių Johaneso Babrovskio gimnazija(ikimokyklinio ugdymo grupė)</t>
  </si>
  <si>
    <t>Vilkyškių seniūnijos gatvių apšv.</t>
  </si>
  <si>
    <t>PAGĖGIŲ LOPŠELIS- DARŽELIS</t>
  </si>
  <si>
    <t>PAGĖGIŲ ALGIMANTO MACKAUS GIMNAZIJA</t>
  </si>
  <si>
    <t>VILKYŠKIŲ JOHANESO BOBROVSKIO GIMNAZIJA</t>
  </si>
  <si>
    <t>Pagėgių Meno ir sporto mokykla</t>
  </si>
  <si>
    <t>PAGĖGIŲ MENO IR SPORTO MOKYKLA</t>
  </si>
  <si>
    <t>PAGĖGIŲ KULTŪROS CENTRAS</t>
  </si>
  <si>
    <t>Pagėgių kultūros centras</t>
  </si>
  <si>
    <t>MARTYNO JANKAUS MUZIEJUS</t>
  </si>
  <si>
    <t>SAVIVALDYBĖS ADMINISTRACIJA</t>
  </si>
  <si>
    <t>PAGĖGIŲ PALAIKOMOJO GYDYMO SLAUGOS IR SENELIŲ GLOBOS NAMAI</t>
  </si>
  <si>
    <t>Pagėgių palaikomojo gydymo slaugos ir senelių globos namai</t>
  </si>
  <si>
    <t>Pagėgių palaikomojo gydymo slaugos ir senelių globos namų Dienos centras</t>
  </si>
  <si>
    <t>Būsto nuomos ar išperkamosios būsto nuomos mokesčių dalies kompensacijoms</t>
  </si>
  <si>
    <t>01.Bendros valstybės paslaugos</t>
  </si>
  <si>
    <t>02.Gynyba</t>
  </si>
  <si>
    <t xml:space="preserve">03.Viešoji tvarka ir visuomenės apsauga </t>
  </si>
  <si>
    <t>04. Ekonomika</t>
  </si>
  <si>
    <t xml:space="preserve">09. Švietimas </t>
  </si>
  <si>
    <t>08. Poilsis, kultūra ir religija</t>
  </si>
  <si>
    <t>06. Būstas ir komunalinis ūkis</t>
  </si>
  <si>
    <t xml:space="preserve">10. Socialinė apsauga </t>
  </si>
  <si>
    <t>07. Sveikatos apsauga</t>
  </si>
  <si>
    <t>05. Aplinkos apsauga</t>
  </si>
  <si>
    <t>Kito kuro kompensacija</t>
  </si>
  <si>
    <t>Ž. ūkio funkcijoms vykdyti</t>
  </si>
  <si>
    <t xml:space="preserve">Eil. Nr. </t>
  </si>
  <si>
    <t>Projektų rengimas ir įgyvendinimas</t>
  </si>
  <si>
    <t>Teritorijų planavimas ir priežiūra</t>
  </si>
  <si>
    <t>09. Švietimas</t>
  </si>
  <si>
    <t>Neformaliojo vaikų švietimo programoms</t>
  </si>
  <si>
    <t>Savivaldybės turto priežiūra ir gerinimas</t>
  </si>
  <si>
    <t>UAB,,Tauragės regiono atliekų tvarkymo centras" vietinė rinkliava už komunalinių atliekų surinkimą</t>
  </si>
  <si>
    <t>Smulkaus ir vidutinio verslo plėtra</t>
  </si>
  <si>
    <t>Asignavimų valdytojai/priemonės</t>
  </si>
  <si>
    <t>Sveikos ir aktyvios visuomenės ugdymas</t>
  </si>
  <si>
    <t>Turizmo paslaugų plėtojimas</t>
  </si>
  <si>
    <t>PAGĖGIŲ PRIEŠGAISRINĖ TARNYBA</t>
  </si>
  <si>
    <t>Pagėgių Priešgaisrinė tarnyba</t>
  </si>
  <si>
    <t>Socialinės išmokos</t>
  </si>
  <si>
    <t>05.GYVENAMOSIOS APLINKOS GERINIMO PROGRAMA</t>
  </si>
  <si>
    <t>04.STRATEGINIO, TERITORIJŲ PLANAVIMO, INVESTICIJŲ IR PROJEKTŲ VALDYMO PROGRAMA</t>
  </si>
  <si>
    <t>03.KULTŪROS, TURIZMO IR SPORTO PLĖTOTĖS PROGRAMA</t>
  </si>
  <si>
    <t>02.UGDYMO UŽTIKRINIMO PROGRAMA</t>
  </si>
  <si>
    <t>01. VALDYMO TOBULINIMO  PROGRAMA</t>
  </si>
  <si>
    <t xml:space="preserve"> Iš viso asignavimai</t>
  </si>
  <si>
    <t xml:space="preserve">Kultūros renginių programa </t>
  </si>
  <si>
    <t>04.Ekonomika</t>
  </si>
  <si>
    <t>Užimtumo didinimo programoms įgyvendinti</t>
  </si>
  <si>
    <t xml:space="preserve">SAVIVALDYBĖS BIUDŽETAS </t>
  </si>
  <si>
    <t>Iš viso biudžetinių įstaigų veiklos pajamos (BĮP)</t>
  </si>
  <si>
    <t>Tarpinstitucinio bendradarbiavimo  koordinatorius</t>
  </si>
  <si>
    <t>VIP Pagėgių savivaldybės polderių sistemos rekonstravimas</t>
  </si>
  <si>
    <t>PAGĖGIŲ VYDŪNO VIEŠOJI BIBLIOTEKA</t>
  </si>
  <si>
    <t>Vydūno viešoji biblioteka</t>
  </si>
  <si>
    <t>Valstybės biudžeto dotacijų grąžinimas</t>
  </si>
  <si>
    <t>Socialinių paslaugų teikimas savivaldybės gyventojams (Neįgaliųjų pavežėjimas)</t>
  </si>
  <si>
    <t>Valstybės biudžeto dotacija investiciniams projektams vykdyti</t>
  </si>
  <si>
    <t>Gyvenamosios vietos deklaravimas</t>
  </si>
  <si>
    <t>Neveiksnių asmenų būklės peržiūrėjimui užtikrinti</t>
  </si>
  <si>
    <t>PAGĖGIŲ SAVIVALDYBĖS  ŠEIMOS GEROVĖS CENTRAS</t>
  </si>
  <si>
    <t>Pagėgių savivaldybės  šeimos gerovės centras</t>
  </si>
  <si>
    <t xml:space="preserve">06.Būstas ir komunalinis ūkis </t>
  </si>
  <si>
    <t>Soc. būsto fondo plėtra</t>
  </si>
  <si>
    <t>Pagėgių Algimanto Mackaus gimnazija</t>
  </si>
  <si>
    <t xml:space="preserve">Vaikų dienos socialinės priežiuros paslaugos </t>
  </si>
  <si>
    <t xml:space="preserve">VISI ASIGNAVIMAI </t>
  </si>
  <si>
    <t>Iš viso valstybės biudžeto lėšos</t>
  </si>
  <si>
    <t xml:space="preserve">Iš viso savarankiškoms savivaldybės funkcijoms vykdyti </t>
  </si>
  <si>
    <t xml:space="preserve">Iš viso specialiąjai tikslinei  dotacijai vykdyti(STD) </t>
  </si>
  <si>
    <t>DOTACIJA</t>
  </si>
  <si>
    <t>LĖŠOS</t>
  </si>
  <si>
    <t xml:space="preserve"> SPECIALI  TIKSLINĖ                    VALSTYBĖS BIUDŽETO</t>
  </si>
  <si>
    <t xml:space="preserve">VALSTYBĖS BIUDŽETO </t>
  </si>
  <si>
    <t>141;142</t>
  </si>
  <si>
    <t>6;8;10;12;</t>
  </si>
  <si>
    <t>5;7;9;11;</t>
  </si>
  <si>
    <t>(Eurais)</t>
  </si>
  <si>
    <t>143;146;13</t>
  </si>
  <si>
    <t>UAB,,Tauragės regiono atliekų tvarkymo centras"  projekto "Tauragės regiono komunalinių atliekų tvarkymo sistemos plėtra" koofinansavimui</t>
  </si>
  <si>
    <t xml:space="preserve">03. Viešoji tvarka ir visuomenės apsauga </t>
  </si>
  <si>
    <t>Viešosios tvarkos gerinimo rėmimas</t>
  </si>
  <si>
    <t>Gyventojų iniciatyvų, skirtųgyvenamajai aplinkai ir viešajai infrastrukturai gerinti ir kurti (Dalyvaujamasis biudžetas)</t>
  </si>
  <si>
    <t>Efektyviai vykdyti savivaldybės turto valdymo funkcijas(Žemės realizavimo pajamos)</t>
  </si>
  <si>
    <t>Martyno Jankaus muziejus</t>
  </si>
  <si>
    <t>Vydūno viešoji biblioteka (projektai)</t>
  </si>
  <si>
    <t>Kita tikslinė dotacija (vietinės reikšmės keliams(gatvėms) tiesti, rekonstruoti,taisyti,prižiūrėti ir saugaus eismo sąlygoms užtikrinti</t>
  </si>
  <si>
    <t>Bendrojo ugdymo užtikrinimui (Švietimo skyrius)</t>
  </si>
  <si>
    <t>Pagėgių savivaldybės  šeimos gerovės centro Globos centras</t>
  </si>
  <si>
    <t>Jaunimo teisių apsaugai</t>
  </si>
  <si>
    <t>Lopšelis darželis(priešmokylinio ugdymo grupė)</t>
  </si>
  <si>
    <t xml:space="preserve">ĮSTAIGŲ VEIKLOS </t>
  </si>
  <si>
    <t>PAJAMOS</t>
  </si>
  <si>
    <t>Asmeninio asistento paslaugos administravimas</t>
  </si>
  <si>
    <t>UAB ,,Pagėgių komunalinis ūkis "susidariusių nuostolių dengimas</t>
  </si>
  <si>
    <t>Skolintos lėšos investiciniams projektams</t>
  </si>
  <si>
    <t>Stiprinti bendruomeninę veiklą savivaldybėje</t>
  </si>
  <si>
    <t>Sukurti tvarią nestacionarios ilgalaikės priežiūros sistemą</t>
  </si>
  <si>
    <t>Neformalusis suaugusiųjų švietimas</t>
  </si>
  <si>
    <t>Pagėgių Meno ir sporto mokykla (Baseinas)</t>
  </si>
  <si>
    <t>Sveikos ir saugios aplinkos užtikrinimas (PSPC)</t>
  </si>
  <si>
    <t>Socialinės reabilitacijos paslaugos neįgaliesiems(BSI)</t>
  </si>
  <si>
    <t>Plėtoti psichikos sveikatos stiprinimo psichosocialinės pagalbos ir savižudybių prevencijos intervencijas</t>
  </si>
  <si>
    <t>Plėtoti sveiką gyvenseną bei stiprinti gyvensenos įgūdžius ugdymo įstaigose ir bendruomenėse. Vykdyti visuomenės sveikatos stebėseną savivaldybėje</t>
  </si>
  <si>
    <t>Teikti  socialines paslaugas ir išmokas Pagėgių savivaldybės gyventojams (Globėjų atlygis)</t>
  </si>
  <si>
    <t>Projektas,,Gerovės konsultantų modelio įdiegimas Pagėgių savivaldybėje" ES 13 lėšos</t>
  </si>
  <si>
    <t>Pagėgių savivaldybės  šeimos gerovės centro Globos centras, Projektas,,Vaikų gerovės ir saugumo didinimas, paslaugų šeimai, globėjams kokybės didinimas bei prieinamumo plėtra" 13 lėšos</t>
  </si>
  <si>
    <t>Projektas,,Gerovės konsultantų modelio įdiegimas Pagėgių savivaldybėje" VB 143 lėšos</t>
  </si>
  <si>
    <t xml:space="preserve">Projektas ,,Kompleksinėms paslaugoms šeimai organizuoti Pagėgių savivaldybėje" 143 lėšos </t>
  </si>
  <si>
    <t>Socialinės apsaugos socialinei globai asmenims su negalia (Asmeninei pagalbai teikti) VB143</t>
  </si>
  <si>
    <t xml:space="preserve">Projektas ,,Kompleksinėms paslaugoms šeimai organizuoti Pagėgių savivaldybėje" 13 lėšos </t>
  </si>
  <si>
    <t>Socialinės paslaugos socialinei priežiūrai soc.rizikos šeimoms</t>
  </si>
  <si>
    <t>VISO ASIGNAVIMAI:</t>
  </si>
  <si>
    <t>Socialinės globos teikimui asmenims su sunkia negalia užtikrinti ir darbo užmokesčiui  soc. Darbuotojams, teikiantiems soc.priežiūrą šeimoms 142 lėšos</t>
  </si>
  <si>
    <t xml:space="preserve">Apeigų paslaugų gerinimas religinėms bendrijoms ir jų bendruomenių nariams Pagėgių savivaldybėje </t>
  </si>
  <si>
    <t>Socialinei reabilitacijai neįgaliesiems bendruomenėje organizuoti, teikti ir administruoti</t>
  </si>
  <si>
    <t xml:space="preserve">06.NVO,BENDRUOMENIŲ, SVV  RĖMIMO IR JAUNIMO POLITIKOS PLĖTROS  PROGRAMA </t>
  </si>
  <si>
    <t xml:space="preserve">07.SOCIALINĖS PARAMOS  IR SVEIKATOS PRIEŽIŪROS ĮGYVENDINIMO PROGRAMA </t>
  </si>
  <si>
    <t>Administracijos direktoriaus rezervas</t>
  </si>
  <si>
    <t>Parama Ukrainai</t>
  </si>
  <si>
    <t>Sutvarkyti ir prižiūrėti savivaldybės infrastruktūrą</t>
  </si>
  <si>
    <t>Savivaldybės biudžeto lėšų prisidėjimas prie ES ir kitos finansinės paramos lėšomis vykdomų projektų (Savivaldybės deficitas)</t>
  </si>
  <si>
    <t>STD Ugdymo reikmėms finansuoti iš valstybės vardu pasiskolintų lėšų (lėšos ukrainiečiams)</t>
  </si>
  <si>
    <t>Savivaldybės erdvinių duomenų rinkinio tvarkymas</t>
  </si>
  <si>
    <t>Valstybinės žemės ir kito valstybės turto valdymas, naudojimas ir disponavimas juo patikėjimo teise</t>
  </si>
  <si>
    <t>Įgyvendinti socialinių paslaugų šakos kolektyvinės sutarties įsipareigojimus (PŠGC)</t>
  </si>
  <si>
    <t>Vykdyti darnią jaunimo politiką savivaldybėje</t>
  </si>
  <si>
    <t xml:space="preserve"> Statinių priežiūra,atliekant remonto darbus</t>
  </si>
  <si>
    <t>Projektas ,,Pacientų pavėžėjimo paslaugos modelio sukūrimas ir išbandymas"</t>
  </si>
  <si>
    <t>Patirtoms išlaidoms ,teikiant piniginę socialinę paramą,vadovaujantis LR piniginės socialinės paramos nepasiturintiems gyventojams  įstatymu, padengimui 2023/I ketv.</t>
  </si>
  <si>
    <t>Mero rezervas</t>
  </si>
  <si>
    <t>Kompensacijos už būsto suteikimą užsieniečiams pasitraukusiems  iš Ukrainos dėl Rusijos Federacijos karinių veiksmų Ukrainoje.</t>
  </si>
  <si>
    <t>Vaikams atvykusiems iš Ukrainos dėl Rusijos Federacijos karinių veiksmų Ukrainoje, ugdymui ir pavežėjimui į mokyklą ir atgal</t>
  </si>
  <si>
    <t>Modernizuoti ir plėsti vandens tiekimo ir nuotekų šalinimo infrastruktūrą</t>
  </si>
  <si>
    <t>Projektas ,,Paslaugų, skatinančių ir efektyviai palaikančių globą šeimos aplinkoje, vystymas"</t>
  </si>
  <si>
    <t>Pažangos priemonė - pirmiausia - mokytojas</t>
  </si>
  <si>
    <t>Europos Sąjungos dotacija investiciniams projektams vykdyti</t>
  </si>
  <si>
    <t>Soc. Parama mokiniams (pagal LR soc.paramos mokiniams įstatymą) užsieniečiams , pasitraukusiems iš UK dėl RF karinių veiksmų Ukrainoje 2023m/Iketv.,II ,II,IVketv.</t>
  </si>
  <si>
    <t>Patirtų išlaidų padengimui, teikiant spec. Socialines paslaugas užsieniečiams 2023/I ketv., II ketv.,IIIketv.,IV ketv.</t>
  </si>
  <si>
    <t xml:space="preserve">PAGĖGIŲ SAVIVALDYBĖS  2024  METŲ  BIUDŽETO ASIGNAVIMAI PAGAL ASIGNAVIMŲ VALDYTOJUS IR PROGRAMAS </t>
  </si>
  <si>
    <t xml:space="preserve">Projektas ,,Kompleksinės paslaugos (KOPA) 143/13 </t>
  </si>
  <si>
    <t>Sukurti tvarią nestacionarios ilgalaikės priežiūros sistemą  143/13</t>
  </si>
  <si>
    <t>Diasporos politikos vykdymas</t>
  </si>
  <si>
    <t>Asociacija ,,Pagėgių miesto vietos veiklos grupės"</t>
  </si>
  <si>
    <t>Projektas "Vandens tiekimo ir nuotekų tvarkymo infrastruktūros renovavimas ir plėtra "</t>
  </si>
  <si>
    <t>Savivaldybės infrastruktūros mokestis</t>
  </si>
  <si>
    <t xml:space="preserve">Savivaldybės teritorijoje esančių miestų ir miestelių teritorijjos ribose valstybinės žemės </t>
  </si>
  <si>
    <t>Pagėgių grupinio gyvenimo namai</t>
  </si>
  <si>
    <t>Soc. Paslaugų srities darbuotojų pareiginės algos koef. didinimas</t>
  </si>
  <si>
    <t>Savivaldybės ūkio priežiūra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</si>
</sst>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0" xfId="0" applyFont="1"/>
    <xf numFmtId="14" fontId="3" fillId="0" borderId="0" xfId="0" applyNumberFormat="1" applyFont="1"/>
    <xf numFmtId="0" fontId="5" fillId="0" borderId="5" xfId="0" applyFont="1" applyBorder="1"/>
    <xf numFmtId="0" fontId="5" fillId="0" borderId="6" xfId="0" applyFont="1" applyBorder="1"/>
    <xf numFmtId="0" fontId="3" fillId="0" borderId="8" xfId="0" applyFont="1" applyBorder="1"/>
    <xf numFmtId="0" fontId="5" fillId="0" borderId="8" xfId="0" applyFont="1" applyBorder="1"/>
    <xf numFmtId="0" fontId="3" fillId="0" borderId="9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12" xfId="0" applyFont="1" applyBorder="1" applyAlignment="1">
      <alignment wrapText="1"/>
    </xf>
    <xf numFmtId="0" fontId="3" fillId="0" borderId="7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5" fillId="0" borderId="16" xfId="0" applyFont="1" applyBorder="1"/>
    <xf numFmtId="0" fontId="3" fillId="0" borderId="0" xfId="0" applyFont="1" applyAlignment="1">
      <alignment wrapText="1"/>
    </xf>
    <xf numFmtId="0" fontId="3" fillId="0" borderId="17" xfId="0" applyFont="1" applyBorder="1"/>
    <xf numFmtId="0" fontId="5" fillId="0" borderId="7" xfId="0" applyFont="1" applyBorder="1"/>
    <xf numFmtId="0" fontId="3" fillId="0" borderId="18" xfId="0" applyFont="1" applyBorder="1" applyAlignment="1">
      <alignment wrapText="1"/>
    </xf>
    <xf numFmtId="14" fontId="3" fillId="0" borderId="10" xfId="0" applyNumberFormat="1" applyFont="1" applyBorder="1"/>
    <xf numFmtId="0" fontId="3" fillId="0" borderId="21" xfId="0" applyFont="1" applyBorder="1"/>
    <xf numFmtId="0" fontId="3" fillId="0" borderId="18" xfId="0" applyFont="1" applyBorder="1"/>
    <xf numFmtId="0" fontId="3" fillId="0" borderId="17" xfId="0" applyFont="1" applyBorder="1" applyAlignment="1">
      <alignment wrapText="1"/>
    </xf>
    <xf numFmtId="0" fontId="5" fillId="0" borderId="21" xfId="0" applyFont="1" applyBorder="1"/>
    <xf numFmtId="14" fontId="3" fillId="0" borderId="0" xfId="0" applyNumberFormat="1" applyFont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5" xfId="0" applyFont="1" applyBorder="1"/>
    <xf numFmtId="0" fontId="3" fillId="2" borderId="23" xfId="0" applyFont="1" applyFill="1" applyBorder="1"/>
    <xf numFmtId="0" fontId="5" fillId="0" borderId="24" xfId="0" applyFont="1" applyBorder="1"/>
    <xf numFmtId="0" fontId="5" fillId="0" borderId="25" xfId="0" applyFont="1" applyBorder="1"/>
    <xf numFmtId="0" fontId="5" fillId="0" borderId="19" xfId="0" applyFont="1" applyBorder="1"/>
    <xf numFmtId="0" fontId="5" fillId="0" borderId="27" xfId="0" applyFont="1" applyBorder="1"/>
    <xf numFmtId="0" fontId="3" fillId="2" borderId="29" xfId="0" applyFont="1" applyFill="1" applyBorder="1"/>
    <xf numFmtId="0" fontId="5" fillId="0" borderId="9" xfId="0" applyFont="1" applyBorder="1"/>
    <xf numFmtId="0" fontId="5" fillId="0" borderId="11" xfId="0" applyFont="1" applyBorder="1"/>
    <xf numFmtId="0" fontId="5" fillId="0" borderId="20" xfId="0" applyFont="1" applyBorder="1"/>
    <xf numFmtId="0" fontId="5" fillId="0" borderId="23" xfId="0" applyFont="1" applyBorder="1"/>
    <xf numFmtId="0" fontId="8" fillId="0" borderId="0" xfId="0" applyFont="1" applyAlignment="1">
      <alignment wrapText="1"/>
    </xf>
    <xf numFmtId="0" fontId="3" fillId="2" borderId="32" xfId="0" applyFont="1" applyFill="1" applyBorder="1"/>
    <xf numFmtId="0" fontId="3" fillId="2" borderId="33" xfId="0" applyFont="1" applyFill="1" applyBorder="1"/>
    <xf numFmtId="0" fontId="5" fillId="0" borderId="12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3" xfId="0" applyFont="1" applyBorder="1"/>
    <xf numFmtId="0" fontId="3" fillId="2" borderId="34" xfId="0" applyFont="1" applyFill="1" applyBorder="1"/>
    <xf numFmtId="0" fontId="3" fillId="0" borderId="0" xfId="0" applyFont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3" fillId="0" borderId="24" xfId="0" applyFont="1" applyBorder="1"/>
    <xf numFmtId="0" fontId="3" fillId="0" borderId="12" xfId="0" applyFont="1" applyBorder="1"/>
    <xf numFmtId="0" fontId="5" fillId="0" borderId="12" xfId="0" applyFont="1" applyBorder="1"/>
    <xf numFmtId="0" fontId="3" fillId="0" borderId="35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5" fillId="0" borderId="35" xfId="0" applyFont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0" fontId="5" fillId="0" borderId="29" xfId="0" applyFont="1" applyBorder="1"/>
    <xf numFmtId="0" fontId="3" fillId="2" borderId="21" xfId="0" applyFont="1" applyFill="1" applyBorder="1" applyAlignment="1">
      <alignment wrapText="1"/>
    </xf>
    <xf numFmtId="0" fontId="5" fillId="0" borderId="24" xfId="0" applyFont="1" applyBorder="1" applyAlignment="1">
      <alignment wrapText="1"/>
    </xf>
    <xf numFmtId="1" fontId="3" fillId="0" borderId="25" xfId="0" applyNumberFormat="1" applyFont="1" applyBorder="1" applyAlignment="1">
      <alignment wrapText="1"/>
    </xf>
    <xf numFmtId="0" fontId="5" fillId="0" borderId="26" xfId="0" applyFont="1" applyBorder="1"/>
    <xf numFmtId="0" fontId="5" fillId="0" borderId="31" xfId="0" applyFont="1" applyBorder="1"/>
    <xf numFmtId="0" fontId="3" fillId="0" borderId="37" xfId="0" applyFont="1" applyBorder="1"/>
    <xf numFmtId="0" fontId="3" fillId="2" borderId="22" xfId="0" applyFont="1" applyFill="1" applyBorder="1"/>
    <xf numFmtId="0" fontId="3" fillId="2" borderId="38" xfId="0" applyFont="1" applyFill="1" applyBorder="1"/>
    <xf numFmtId="0" fontId="3" fillId="0" borderId="39" xfId="0" applyFont="1" applyBorder="1"/>
    <xf numFmtId="0" fontId="3" fillId="2" borderId="40" xfId="0" applyFont="1" applyFill="1" applyBorder="1"/>
    <xf numFmtId="0" fontId="3" fillId="0" borderId="41" xfId="0" applyFont="1" applyBorder="1"/>
    <xf numFmtId="0" fontId="5" fillId="0" borderId="41" xfId="0" applyFont="1" applyBorder="1"/>
    <xf numFmtId="0" fontId="3" fillId="2" borderId="42" xfId="0" applyFont="1" applyFill="1" applyBorder="1"/>
    <xf numFmtId="0" fontId="3" fillId="0" borderId="43" xfId="0" applyFont="1" applyBorder="1"/>
    <xf numFmtId="0" fontId="5" fillId="0" borderId="43" xfId="0" applyFont="1" applyBorder="1"/>
    <xf numFmtId="0" fontId="3" fillId="2" borderId="41" xfId="0" applyFont="1" applyFill="1" applyBorder="1"/>
    <xf numFmtId="0" fontId="3" fillId="0" borderId="44" xfId="0" applyFont="1" applyBorder="1"/>
    <xf numFmtId="0" fontId="3" fillId="2" borderId="36" xfId="0" applyFont="1" applyFill="1" applyBorder="1"/>
    <xf numFmtId="0" fontId="5" fillId="0" borderId="0" xfId="0" applyFont="1" applyBorder="1"/>
    <xf numFmtId="0" fontId="3" fillId="0" borderId="22" xfId="0" applyFont="1" applyBorder="1"/>
    <xf numFmtId="0" fontId="3" fillId="0" borderId="45" xfId="0" applyFont="1" applyBorder="1" applyAlignment="1">
      <alignment wrapText="1"/>
    </xf>
    <xf numFmtId="0" fontId="3" fillId="0" borderId="45" xfId="0" applyFont="1" applyBorder="1" applyAlignment="1">
      <alignment horizontal="center"/>
    </xf>
    <xf numFmtId="0" fontId="3" fillId="2" borderId="45" xfId="0" applyFont="1" applyFill="1" applyBorder="1"/>
    <xf numFmtId="0" fontId="3" fillId="2" borderId="2" xfId="0" applyFont="1" applyFill="1" applyBorder="1"/>
    <xf numFmtId="0" fontId="3" fillId="2" borderId="8" xfId="0" applyFont="1" applyFill="1" applyBorder="1"/>
    <xf numFmtId="0" fontId="3" fillId="2" borderId="13" xfId="0" applyFont="1" applyFill="1" applyBorder="1"/>
    <xf numFmtId="0" fontId="3" fillId="2" borderId="46" xfId="0" applyFont="1" applyFill="1" applyBorder="1"/>
    <xf numFmtId="0" fontId="3" fillId="2" borderId="12" xfId="0" applyFont="1" applyFill="1" applyBorder="1"/>
    <xf numFmtId="0" fontId="3" fillId="0" borderId="45" xfId="0" applyFont="1" applyBorder="1"/>
    <xf numFmtId="0" fontId="3" fillId="0" borderId="27" xfId="0" applyFont="1" applyBorder="1" applyAlignment="1">
      <alignment wrapText="1"/>
    </xf>
    <xf numFmtId="0" fontId="3" fillId="0" borderId="27" xfId="0" applyFont="1" applyBorder="1" applyAlignment="1">
      <alignment horizontal="center"/>
    </xf>
    <xf numFmtId="0" fontId="3" fillId="2" borderId="27" xfId="0" applyFont="1" applyFill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14" xfId="0" applyFont="1" applyBorder="1"/>
    <xf numFmtId="0" fontId="3" fillId="0" borderId="4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38" xfId="0" applyFont="1" applyBorder="1"/>
    <xf numFmtId="0" fontId="3" fillId="0" borderId="40" xfId="0" applyFont="1" applyBorder="1"/>
    <xf numFmtId="1" fontId="3" fillId="0" borderId="41" xfId="0" applyNumberFormat="1" applyFont="1" applyBorder="1"/>
    <xf numFmtId="0" fontId="5" fillId="0" borderId="40" xfId="0" applyFont="1" applyBorder="1"/>
    <xf numFmtId="1" fontId="5" fillId="0" borderId="41" xfId="0" applyNumberFormat="1" applyFont="1" applyBorder="1"/>
    <xf numFmtId="0" fontId="5" fillId="0" borderId="42" xfId="0" applyFont="1" applyBorder="1"/>
    <xf numFmtId="0" fontId="5" fillId="0" borderId="15" xfId="0" applyFont="1" applyBorder="1"/>
    <xf numFmtId="0" fontId="5" fillId="0" borderId="22" xfId="0" applyFont="1" applyBorder="1"/>
    <xf numFmtId="0" fontId="3" fillId="0" borderId="0" xfId="0" applyFont="1" applyBorder="1"/>
    <xf numFmtId="0" fontId="3" fillId="0" borderId="13" xfId="0" applyFont="1" applyBorder="1"/>
    <xf numFmtId="0" fontId="5" fillId="0" borderId="45" xfId="0" applyFont="1" applyBorder="1"/>
    <xf numFmtId="0" fontId="5" fillId="0" borderId="30" xfId="0" applyFont="1" applyBorder="1"/>
    <xf numFmtId="0" fontId="3" fillId="0" borderId="42" xfId="0" applyFont="1" applyBorder="1"/>
    <xf numFmtId="0" fontId="3" fillId="0" borderId="15" xfId="0" applyFont="1" applyBorder="1"/>
    <xf numFmtId="0" fontId="5" fillId="0" borderId="48" xfId="0" applyFont="1" applyBorder="1"/>
    <xf numFmtId="0" fontId="5" fillId="0" borderId="49" xfId="0" applyFont="1" applyBorder="1" applyAlignment="1">
      <alignment wrapText="1"/>
    </xf>
    <xf numFmtId="0" fontId="3" fillId="2" borderId="50" xfId="0" applyFont="1" applyFill="1" applyBorder="1"/>
    <xf numFmtId="0" fontId="3" fillId="2" borderId="51" xfId="0" applyFont="1" applyFill="1" applyBorder="1"/>
    <xf numFmtId="0" fontId="2" fillId="0" borderId="35" xfId="0" applyFont="1" applyBorder="1"/>
    <xf numFmtId="0" fontId="3" fillId="2" borderId="4" xfId="0" applyFont="1" applyFill="1" applyBorder="1"/>
    <xf numFmtId="0" fontId="3" fillId="2" borderId="25" xfId="0" applyFont="1" applyFill="1" applyBorder="1"/>
    <xf numFmtId="0" fontId="3" fillId="2" borderId="19" xfId="0" applyFont="1" applyFill="1" applyBorder="1"/>
    <xf numFmtId="0" fontId="5" fillId="0" borderId="0" xfId="0" applyFont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5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3" xfId="0" applyFont="1" applyBorder="1"/>
    <xf numFmtId="0" fontId="9" fillId="0" borderId="29" xfId="0" applyFont="1" applyBorder="1"/>
    <xf numFmtId="0" fontId="5" fillId="0" borderId="53" xfId="0" applyFont="1" applyBorder="1"/>
    <xf numFmtId="0" fontId="3" fillId="0" borderId="52" xfId="0" applyFont="1" applyBorder="1" applyAlignment="1">
      <alignment wrapText="1"/>
    </xf>
    <xf numFmtId="0" fontId="2" fillId="0" borderId="52" xfId="0" applyFont="1" applyBorder="1"/>
    <xf numFmtId="0" fontId="5" fillId="0" borderId="52" xfId="0" applyFont="1" applyBorder="1" applyAlignment="1">
      <alignment wrapText="1"/>
    </xf>
    <xf numFmtId="0" fontId="5" fillId="0" borderId="52" xfId="0" applyFont="1" applyBorder="1"/>
    <xf numFmtId="0" fontId="3" fillId="0" borderId="52" xfId="0" applyFont="1" applyBorder="1"/>
    <xf numFmtId="0" fontId="5" fillId="0" borderId="40" xfId="0" applyFont="1" applyFill="1" applyBorder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2"/>
  <sheetViews>
    <sheetView tabSelected="1" zoomScale="80" zoomScaleNormal="80" workbookViewId="0">
      <selection activeCell="K3" sqref="K3:L6"/>
    </sheetView>
  </sheetViews>
  <sheetFormatPr defaultRowHeight="12.75" x14ac:dyDescent="0.2"/>
  <cols>
    <col min="1" max="1" width="1.85546875" style="1" customWidth="1"/>
    <col min="2" max="2" width="5.7109375" style="1" customWidth="1"/>
    <col min="3" max="3" width="43.85546875" style="1" customWidth="1"/>
    <col min="4" max="4" width="16.85546875" style="1" customWidth="1"/>
    <col min="5" max="5" width="17.42578125" style="1" customWidth="1"/>
    <col min="6" max="6" width="17.28515625" style="1" customWidth="1"/>
    <col min="7" max="8" width="15.28515625" style="1" customWidth="1"/>
    <col min="9" max="9" width="15.42578125" style="1" customWidth="1"/>
    <col min="10" max="10" width="16" style="1" customWidth="1"/>
    <col min="11" max="11" width="17.28515625" style="1" customWidth="1"/>
    <col min="12" max="12" width="16.5703125" style="1" customWidth="1"/>
    <col min="13" max="13" width="14.7109375" style="1" customWidth="1"/>
    <col min="14" max="14" width="9" style="1" customWidth="1"/>
    <col min="15" max="16384" width="9.140625" style="1"/>
  </cols>
  <sheetData>
    <row r="2" spans="2:13" ht="15.75" x14ac:dyDescent="0.25">
      <c r="C2" s="2"/>
      <c r="L2" s="9"/>
    </row>
    <row r="3" spans="2:13" ht="18.75" x14ac:dyDescent="0.3">
      <c r="B3" s="6" t="s">
        <v>189</v>
      </c>
      <c r="C3" s="7"/>
      <c r="D3" s="7"/>
      <c r="G3" s="10"/>
    </row>
    <row r="4" spans="2:13" ht="18.75" x14ac:dyDescent="0.3">
      <c r="C4" s="10"/>
      <c r="D4" s="6"/>
      <c r="E4" s="6"/>
    </row>
    <row r="5" spans="2:13" ht="15.75" x14ac:dyDescent="0.25">
      <c r="C5" s="2"/>
    </row>
    <row r="6" spans="2:13" ht="15.75" x14ac:dyDescent="0.25">
      <c r="C6" s="2"/>
    </row>
    <row r="7" spans="2:13" ht="15.75" x14ac:dyDescent="0.25">
      <c r="C7" s="2"/>
    </row>
    <row r="8" spans="2:13" ht="15.75" x14ac:dyDescent="0.25">
      <c r="C8" s="2"/>
    </row>
    <row r="9" spans="2:13" ht="16.5" thickBot="1" x14ac:dyDescent="0.3">
      <c r="C9" s="2"/>
      <c r="K9" s="9" t="s">
        <v>127</v>
      </c>
    </row>
    <row r="10" spans="2:13" ht="16.5" thickBot="1" x14ac:dyDescent="0.3">
      <c r="B10" s="45"/>
      <c r="C10" s="28"/>
      <c r="D10" s="45"/>
      <c r="E10" s="46"/>
      <c r="F10" s="42"/>
      <c r="G10" s="8" t="s">
        <v>38</v>
      </c>
      <c r="H10" s="8"/>
      <c r="I10" s="8"/>
      <c r="J10" s="8"/>
      <c r="K10" s="8"/>
      <c r="L10" s="8"/>
      <c r="M10" s="47"/>
    </row>
    <row r="11" spans="2:13" ht="16.5" customHeight="1" x14ac:dyDescent="0.25">
      <c r="B11" s="12"/>
      <c r="C11" s="2"/>
      <c r="D11" s="16" t="s">
        <v>116</v>
      </c>
      <c r="E11" s="2"/>
      <c r="F11" s="15" t="s">
        <v>99</v>
      </c>
      <c r="G11" s="17"/>
      <c r="H11" s="15" t="s">
        <v>122</v>
      </c>
      <c r="I11" s="17"/>
      <c r="J11" s="15" t="s">
        <v>123</v>
      </c>
      <c r="K11" s="18"/>
      <c r="L11" s="17" t="s">
        <v>141</v>
      </c>
      <c r="M11" s="18"/>
    </row>
    <row r="12" spans="2:13" ht="16.5" customHeight="1" x14ac:dyDescent="0.25">
      <c r="B12" s="12"/>
      <c r="C12" s="2"/>
      <c r="D12" s="16"/>
      <c r="E12" s="2"/>
      <c r="F12" s="16"/>
      <c r="G12" s="2"/>
      <c r="H12" s="16" t="s">
        <v>120</v>
      </c>
      <c r="I12" s="112"/>
      <c r="J12" s="16" t="s">
        <v>121</v>
      </c>
      <c r="K12" s="25"/>
      <c r="L12" s="112" t="s">
        <v>142</v>
      </c>
      <c r="M12" s="25"/>
    </row>
    <row r="13" spans="2:13" ht="21.75" customHeight="1" thickBot="1" x14ac:dyDescent="0.3">
      <c r="B13" s="12"/>
      <c r="C13" s="2"/>
      <c r="D13" s="26"/>
      <c r="E13" s="32"/>
      <c r="F13" s="20">
        <v>151</v>
      </c>
      <c r="G13" s="29"/>
      <c r="H13" s="20" t="s">
        <v>124</v>
      </c>
      <c r="I13" s="29"/>
      <c r="J13" s="20" t="s">
        <v>128</v>
      </c>
      <c r="K13" s="30"/>
      <c r="L13" s="29">
        <v>3</v>
      </c>
      <c r="M13" s="30"/>
    </row>
    <row r="14" spans="2:13" ht="79.5" thickBot="1" x14ac:dyDescent="0.3">
      <c r="B14" s="26"/>
      <c r="C14" s="27" t="s">
        <v>84</v>
      </c>
      <c r="D14" s="21" t="s">
        <v>95</v>
      </c>
      <c r="E14" s="24" t="s">
        <v>39</v>
      </c>
      <c r="F14" s="102" t="s">
        <v>118</v>
      </c>
      <c r="G14" s="103" t="s">
        <v>39</v>
      </c>
      <c r="H14" s="21" t="s">
        <v>119</v>
      </c>
      <c r="I14" s="24" t="s">
        <v>39</v>
      </c>
      <c r="J14" s="22" t="s">
        <v>117</v>
      </c>
      <c r="K14" s="31" t="s">
        <v>39</v>
      </c>
      <c r="L14" s="21" t="s">
        <v>100</v>
      </c>
      <c r="M14" s="31" t="s">
        <v>41</v>
      </c>
    </row>
    <row r="15" spans="2:13" ht="32.25" thickBot="1" x14ac:dyDescent="0.3">
      <c r="B15" s="68" t="s">
        <v>76</v>
      </c>
      <c r="C15" s="29"/>
      <c r="D15" s="34" t="s">
        <v>126</v>
      </c>
      <c r="E15" s="86" t="s">
        <v>125</v>
      </c>
      <c r="F15" s="85"/>
      <c r="G15" s="35"/>
      <c r="H15" s="95"/>
      <c r="I15" s="94"/>
      <c r="J15" s="85"/>
      <c r="K15" s="35"/>
      <c r="L15" s="95"/>
      <c r="M15" s="35"/>
    </row>
    <row r="16" spans="2:13" ht="16.5" thickBot="1" x14ac:dyDescent="0.3">
      <c r="B16" s="38">
        <v>1</v>
      </c>
      <c r="C16" s="56">
        <v>2</v>
      </c>
      <c r="D16" s="36">
        <v>3</v>
      </c>
      <c r="E16" s="87">
        <v>4</v>
      </c>
      <c r="F16" s="36">
        <v>5</v>
      </c>
      <c r="G16" s="37">
        <v>6</v>
      </c>
      <c r="H16" s="96">
        <v>7</v>
      </c>
      <c r="I16" s="87">
        <v>8</v>
      </c>
      <c r="J16" s="36">
        <v>9</v>
      </c>
      <c r="K16" s="37">
        <v>10</v>
      </c>
      <c r="L16" s="96">
        <v>11</v>
      </c>
      <c r="M16" s="37">
        <v>12</v>
      </c>
    </row>
    <row r="17" spans="2:13" ht="34.5" customHeight="1" thickBot="1" x14ac:dyDescent="0.3">
      <c r="B17" s="4">
        <v>1</v>
      </c>
      <c r="C17" s="57" t="s">
        <v>94</v>
      </c>
      <c r="D17" s="72">
        <f>SUM(D18,D48)</f>
        <v>4628612</v>
      </c>
      <c r="E17" s="88">
        <f>SUM(E18,E48)</f>
        <v>3470025</v>
      </c>
      <c r="F17" s="72">
        <f>SUM(F18+F48)</f>
        <v>3907122</v>
      </c>
      <c r="G17" s="72">
        <f t="shared" ref="G17:M17" si="0">SUM(G18+G48)</f>
        <v>2805158</v>
      </c>
      <c r="H17" s="72">
        <f t="shared" si="0"/>
        <v>721490</v>
      </c>
      <c r="I17" s="72">
        <f t="shared" si="0"/>
        <v>664867</v>
      </c>
      <c r="J17" s="72">
        <f t="shared" si="0"/>
        <v>0</v>
      </c>
      <c r="K17" s="72">
        <f t="shared" si="0"/>
        <v>0</v>
      </c>
      <c r="L17" s="72">
        <f t="shared" si="0"/>
        <v>0</v>
      </c>
      <c r="M17" s="72">
        <f t="shared" si="0"/>
        <v>0</v>
      </c>
    </row>
    <row r="18" spans="2:13" ht="15" customHeight="1" x14ac:dyDescent="0.25">
      <c r="B18" s="4">
        <v>2</v>
      </c>
      <c r="C18" s="58" t="s">
        <v>59</v>
      </c>
      <c r="D18" s="73">
        <f>SUM(F18,H18,J18,L18)</f>
        <v>4218348</v>
      </c>
      <c r="E18" s="89">
        <f>SUM(G18,I18,K18,M18)</f>
        <v>3088155</v>
      </c>
      <c r="F18" s="104">
        <f>SUM(F19+F44+F52+F55)</f>
        <v>3855458</v>
      </c>
      <c r="G18" s="104">
        <f t="shared" ref="G18:M18" si="1">SUM(G19+G44+G52+G55)</f>
        <v>2776763</v>
      </c>
      <c r="H18" s="104">
        <f t="shared" si="1"/>
        <v>362890</v>
      </c>
      <c r="I18" s="104">
        <f t="shared" si="1"/>
        <v>311392</v>
      </c>
      <c r="J18" s="104">
        <f t="shared" si="1"/>
        <v>0</v>
      </c>
      <c r="K18" s="104">
        <f t="shared" si="1"/>
        <v>0</v>
      </c>
      <c r="L18" s="104">
        <f t="shared" si="1"/>
        <v>0</v>
      </c>
      <c r="M18" s="104">
        <f t="shared" si="1"/>
        <v>0</v>
      </c>
    </row>
    <row r="19" spans="2:13" ht="15.75" x14ac:dyDescent="0.25">
      <c r="B19" s="4">
        <v>3</v>
      </c>
      <c r="C19" s="59" t="s">
        <v>64</v>
      </c>
      <c r="D19" s="75">
        <f t="shared" ref="D19:D77" si="2">SUM(F19,H19,J19,L19)</f>
        <v>3916992</v>
      </c>
      <c r="E19" s="90">
        <f t="shared" ref="E19:E77" si="3">SUM(G19,I19,K19,M19)</f>
        <v>2856971</v>
      </c>
      <c r="F19" s="105">
        <f>SUM(F20:F43)</f>
        <v>3834850</v>
      </c>
      <c r="G19" s="105">
        <f t="shared" ref="G19:M19" si="4">SUM(G20:G43)</f>
        <v>2776763</v>
      </c>
      <c r="H19" s="105">
        <f t="shared" si="4"/>
        <v>82142</v>
      </c>
      <c r="I19" s="105">
        <f t="shared" si="4"/>
        <v>80208</v>
      </c>
      <c r="J19" s="105">
        <f t="shared" si="4"/>
        <v>0</v>
      </c>
      <c r="K19" s="105">
        <f t="shared" si="4"/>
        <v>0</v>
      </c>
      <c r="L19" s="105">
        <f t="shared" si="4"/>
        <v>0</v>
      </c>
      <c r="M19" s="105">
        <f t="shared" si="4"/>
        <v>0</v>
      </c>
    </row>
    <row r="20" spans="2:13" ht="15.75" x14ac:dyDescent="0.25">
      <c r="B20" s="4">
        <v>4</v>
      </c>
      <c r="C20" s="60" t="s">
        <v>26</v>
      </c>
      <c r="D20" s="75">
        <f t="shared" si="2"/>
        <v>500599</v>
      </c>
      <c r="E20" s="90">
        <f t="shared" si="3"/>
        <v>453928</v>
      </c>
      <c r="F20" s="138">
        <v>500599</v>
      </c>
      <c r="G20" s="108">
        <v>453928</v>
      </c>
      <c r="H20" s="99"/>
      <c r="I20" s="14"/>
      <c r="J20" s="107"/>
      <c r="K20" s="77"/>
      <c r="L20" s="99"/>
      <c r="M20" s="77"/>
    </row>
    <row r="21" spans="2:13" ht="15.75" x14ac:dyDescent="0.25">
      <c r="B21" s="4">
        <v>5</v>
      </c>
      <c r="C21" s="60" t="s">
        <v>43</v>
      </c>
      <c r="D21" s="75">
        <f t="shared" si="2"/>
        <v>11931</v>
      </c>
      <c r="E21" s="90">
        <f t="shared" si="3"/>
        <v>0</v>
      </c>
      <c r="F21" s="107">
        <v>11931</v>
      </c>
      <c r="G21" s="108"/>
      <c r="H21" s="99"/>
      <c r="I21" s="14"/>
      <c r="J21" s="107"/>
      <c r="K21" s="77"/>
      <c r="L21" s="99"/>
      <c r="M21" s="77"/>
    </row>
    <row r="22" spans="2:13" ht="15.75" x14ac:dyDescent="0.25">
      <c r="B22" s="4">
        <v>6</v>
      </c>
      <c r="C22" s="60" t="s">
        <v>5</v>
      </c>
      <c r="D22" s="75">
        <f t="shared" si="2"/>
        <v>74043</v>
      </c>
      <c r="E22" s="90">
        <f t="shared" si="3"/>
        <v>71730</v>
      </c>
      <c r="F22" s="107">
        <v>74043</v>
      </c>
      <c r="G22" s="108">
        <v>71730</v>
      </c>
      <c r="H22" s="99"/>
      <c r="I22" s="14"/>
      <c r="J22" s="107"/>
      <c r="K22" s="77"/>
      <c r="L22" s="99"/>
      <c r="M22" s="77"/>
    </row>
    <row r="23" spans="2:13" ht="15.75" x14ac:dyDescent="0.25">
      <c r="B23" s="4">
        <v>7</v>
      </c>
      <c r="C23" s="60" t="s">
        <v>37</v>
      </c>
      <c r="D23" s="75">
        <f t="shared" si="2"/>
        <v>1949754</v>
      </c>
      <c r="E23" s="90">
        <f t="shared" si="3"/>
        <v>1717574</v>
      </c>
      <c r="F23" s="107">
        <v>1949754</v>
      </c>
      <c r="G23" s="108">
        <v>1717574</v>
      </c>
      <c r="H23" s="99"/>
      <c r="I23" s="14"/>
      <c r="J23" s="107"/>
      <c r="K23" s="77"/>
      <c r="L23" s="99"/>
      <c r="M23" s="77"/>
    </row>
    <row r="24" spans="2:13" ht="15.75" x14ac:dyDescent="0.25">
      <c r="B24" s="4">
        <v>8</v>
      </c>
      <c r="C24" s="60" t="s">
        <v>21</v>
      </c>
      <c r="D24" s="75">
        <f t="shared" si="2"/>
        <v>184403</v>
      </c>
      <c r="E24" s="90">
        <f t="shared" si="3"/>
        <v>168624</v>
      </c>
      <c r="F24" s="107">
        <v>184403</v>
      </c>
      <c r="G24" s="108">
        <v>168624</v>
      </c>
      <c r="H24" s="99"/>
      <c r="I24" s="14"/>
      <c r="J24" s="107"/>
      <c r="K24" s="77"/>
      <c r="L24" s="99"/>
      <c r="M24" s="77"/>
    </row>
    <row r="25" spans="2:13" ht="15.75" x14ac:dyDescent="0.25">
      <c r="B25" s="4">
        <v>9</v>
      </c>
      <c r="C25" s="60" t="s">
        <v>22</v>
      </c>
      <c r="D25" s="75">
        <f t="shared" si="2"/>
        <v>118618</v>
      </c>
      <c r="E25" s="90">
        <f t="shared" si="3"/>
        <v>99956</v>
      </c>
      <c r="F25" s="107">
        <v>118618</v>
      </c>
      <c r="G25" s="108">
        <v>99956</v>
      </c>
      <c r="H25" s="99"/>
      <c r="I25" s="14"/>
      <c r="J25" s="107"/>
      <c r="K25" s="77"/>
      <c r="L25" s="99"/>
      <c r="M25" s="77"/>
    </row>
    <row r="26" spans="2:13" ht="15.75" x14ac:dyDescent="0.25">
      <c r="B26" s="4">
        <v>10</v>
      </c>
      <c r="C26" s="60" t="s">
        <v>23</v>
      </c>
      <c r="D26" s="75">
        <f t="shared" si="2"/>
        <v>89213</v>
      </c>
      <c r="E26" s="90">
        <f t="shared" si="3"/>
        <v>76200</v>
      </c>
      <c r="F26" s="107">
        <v>89213</v>
      </c>
      <c r="G26" s="108">
        <v>76200</v>
      </c>
      <c r="H26" s="99"/>
      <c r="I26" s="14"/>
      <c r="J26" s="107"/>
      <c r="K26" s="77"/>
      <c r="L26" s="99"/>
      <c r="M26" s="77"/>
    </row>
    <row r="27" spans="2:13" ht="15.75" x14ac:dyDescent="0.25">
      <c r="B27" s="4">
        <v>11</v>
      </c>
      <c r="C27" s="60" t="s">
        <v>24</v>
      </c>
      <c r="D27" s="75">
        <f t="shared" si="2"/>
        <v>91780</v>
      </c>
      <c r="E27" s="90">
        <f t="shared" si="3"/>
        <v>81354</v>
      </c>
      <c r="F27" s="107">
        <v>91780</v>
      </c>
      <c r="G27" s="108">
        <v>81354</v>
      </c>
      <c r="H27" s="99"/>
      <c r="I27" s="14"/>
      <c r="J27" s="107"/>
      <c r="K27" s="77"/>
      <c r="L27" s="99"/>
      <c r="M27" s="77"/>
    </row>
    <row r="28" spans="2:13" ht="17.25" customHeight="1" x14ac:dyDescent="0.25">
      <c r="B28" s="4">
        <v>12</v>
      </c>
      <c r="C28" s="60" t="s">
        <v>25</v>
      </c>
      <c r="D28" s="75">
        <f t="shared" si="2"/>
        <v>95669</v>
      </c>
      <c r="E28" s="90">
        <f t="shared" si="3"/>
        <v>77055</v>
      </c>
      <c r="F28" s="107">
        <v>95669</v>
      </c>
      <c r="G28" s="108">
        <v>77055</v>
      </c>
      <c r="H28" s="99"/>
      <c r="I28" s="14"/>
      <c r="J28" s="107"/>
      <c r="K28" s="77"/>
      <c r="L28" s="99"/>
      <c r="M28" s="77"/>
    </row>
    <row r="29" spans="2:13" ht="31.5" x14ac:dyDescent="0.25">
      <c r="B29" s="4">
        <v>13</v>
      </c>
      <c r="C29" s="19" t="s">
        <v>11</v>
      </c>
      <c r="D29" s="75">
        <f t="shared" si="2"/>
        <v>100</v>
      </c>
      <c r="E29" s="90">
        <f t="shared" si="3"/>
        <v>0</v>
      </c>
      <c r="F29" s="107"/>
      <c r="G29" s="108"/>
      <c r="H29" s="65">
        <v>100</v>
      </c>
      <c r="I29" s="14"/>
      <c r="J29" s="107"/>
      <c r="K29" s="77"/>
      <c r="L29" s="99"/>
      <c r="M29" s="77"/>
    </row>
    <row r="30" spans="2:13" ht="31.5" customHeight="1" x14ac:dyDescent="0.25">
      <c r="B30" s="4">
        <v>14</v>
      </c>
      <c r="C30" s="19" t="s">
        <v>101</v>
      </c>
      <c r="D30" s="75">
        <f t="shared" si="2"/>
        <v>30542</v>
      </c>
      <c r="E30" s="90">
        <f t="shared" si="3"/>
        <v>30105</v>
      </c>
      <c r="F30" s="107"/>
      <c r="G30" s="108"/>
      <c r="H30" s="65">
        <v>30542</v>
      </c>
      <c r="I30" s="14">
        <v>30105</v>
      </c>
      <c r="J30" s="107"/>
      <c r="K30" s="77"/>
      <c r="L30" s="99"/>
      <c r="M30" s="77"/>
    </row>
    <row r="31" spans="2:13" ht="15.75" x14ac:dyDescent="0.25">
      <c r="B31" s="4">
        <v>15</v>
      </c>
      <c r="C31" s="60" t="s">
        <v>139</v>
      </c>
      <c r="D31" s="75">
        <f t="shared" si="2"/>
        <v>25150</v>
      </c>
      <c r="E31" s="90">
        <f t="shared" si="3"/>
        <v>24425</v>
      </c>
      <c r="F31" s="107">
        <v>4650</v>
      </c>
      <c r="G31" s="108">
        <v>4218</v>
      </c>
      <c r="H31" s="65">
        <v>20500</v>
      </c>
      <c r="I31" s="14">
        <v>20207</v>
      </c>
      <c r="J31" s="107"/>
      <c r="K31" s="77"/>
      <c r="L31" s="99"/>
      <c r="M31" s="77"/>
    </row>
    <row r="32" spans="2:13" ht="31.5" x14ac:dyDescent="0.25">
      <c r="B32" s="4">
        <v>16</v>
      </c>
      <c r="C32" s="19" t="s">
        <v>12</v>
      </c>
      <c r="D32" s="75">
        <f t="shared" si="2"/>
        <v>8000</v>
      </c>
      <c r="E32" s="90">
        <f t="shared" si="3"/>
        <v>7886</v>
      </c>
      <c r="F32" s="107"/>
      <c r="G32" s="108"/>
      <c r="H32" s="65">
        <v>8000</v>
      </c>
      <c r="I32" s="14">
        <v>7886</v>
      </c>
      <c r="J32" s="107"/>
      <c r="K32" s="77"/>
      <c r="L32" s="99"/>
      <c r="M32" s="77"/>
    </row>
    <row r="33" spans="2:13" ht="15.75" x14ac:dyDescent="0.25">
      <c r="B33" s="4">
        <v>17</v>
      </c>
      <c r="C33" s="19" t="s">
        <v>10</v>
      </c>
      <c r="D33" s="75">
        <f t="shared" si="2"/>
        <v>18130</v>
      </c>
      <c r="E33" s="90">
        <f t="shared" si="3"/>
        <v>17182</v>
      </c>
      <c r="F33" s="107">
        <v>15430</v>
      </c>
      <c r="G33" s="108">
        <v>15182</v>
      </c>
      <c r="H33" s="65">
        <v>2700</v>
      </c>
      <c r="I33" s="14">
        <v>2000</v>
      </c>
      <c r="J33" s="107"/>
      <c r="K33" s="77"/>
      <c r="L33" s="99"/>
      <c r="M33" s="77"/>
    </row>
    <row r="34" spans="2:13" ht="15.75" x14ac:dyDescent="0.25">
      <c r="B34" s="4">
        <v>18</v>
      </c>
      <c r="C34" s="60" t="s">
        <v>13</v>
      </c>
      <c r="D34" s="75">
        <f t="shared" si="2"/>
        <v>30208</v>
      </c>
      <c r="E34" s="90">
        <f t="shared" si="3"/>
        <v>28389</v>
      </c>
      <c r="F34" s="107">
        <v>12508</v>
      </c>
      <c r="G34" s="108">
        <v>10942</v>
      </c>
      <c r="H34" s="65">
        <v>17700</v>
      </c>
      <c r="I34" s="14">
        <v>17447</v>
      </c>
      <c r="J34" s="107"/>
      <c r="K34" s="77"/>
      <c r="L34" s="99"/>
      <c r="M34" s="77"/>
    </row>
    <row r="35" spans="2:13" ht="15.75" x14ac:dyDescent="0.25">
      <c r="B35" s="4">
        <v>19</v>
      </c>
      <c r="C35" s="60" t="s">
        <v>3</v>
      </c>
      <c r="D35" s="75">
        <f t="shared" si="2"/>
        <v>1600</v>
      </c>
      <c r="E35" s="90">
        <f t="shared" si="3"/>
        <v>1577</v>
      </c>
      <c r="F35" s="107"/>
      <c r="G35" s="108"/>
      <c r="H35" s="65">
        <v>1600</v>
      </c>
      <c r="I35" s="14">
        <v>1577</v>
      </c>
      <c r="J35" s="107"/>
      <c r="K35" s="77"/>
      <c r="L35" s="99"/>
      <c r="M35" s="77"/>
    </row>
    <row r="36" spans="2:13" ht="15" customHeight="1" x14ac:dyDescent="0.25">
      <c r="B36" s="4">
        <v>20</v>
      </c>
      <c r="C36" s="60" t="s">
        <v>168</v>
      </c>
      <c r="D36" s="75">
        <f t="shared" si="2"/>
        <v>0</v>
      </c>
      <c r="E36" s="90">
        <f t="shared" si="3"/>
        <v>0</v>
      </c>
      <c r="F36" s="107"/>
      <c r="G36" s="108"/>
      <c r="H36" s="65"/>
      <c r="I36" s="14"/>
      <c r="J36" s="107"/>
      <c r="K36" s="77"/>
      <c r="L36" s="99"/>
      <c r="M36" s="77"/>
    </row>
    <row r="37" spans="2:13" ht="31.5" customHeight="1" x14ac:dyDescent="0.25">
      <c r="B37" s="4">
        <v>21</v>
      </c>
      <c r="C37" s="19" t="s">
        <v>6</v>
      </c>
      <c r="D37" s="75">
        <f t="shared" si="2"/>
        <v>200</v>
      </c>
      <c r="E37" s="90">
        <f t="shared" si="3"/>
        <v>197</v>
      </c>
      <c r="F37" s="107"/>
      <c r="G37" s="108"/>
      <c r="H37" s="65">
        <v>200</v>
      </c>
      <c r="I37" s="14">
        <v>197</v>
      </c>
      <c r="J37" s="107"/>
      <c r="K37" s="77"/>
      <c r="L37" s="99"/>
      <c r="M37" s="77"/>
    </row>
    <row r="38" spans="2:13" ht="17.25" customHeight="1" x14ac:dyDescent="0.25">
      <c r="B38" s="4">
        <v>22</v>
      </c>
      <c r="C38" s="19" t="s">
        <v>108</v>
      </c>
      <c r="D38" s="75">
        <f t="shared" si="2"/>
        <v>800</v>
      </c>
      <c r="E38" s="90">
        <f t="shared" si="3"/>
        <v>789</v>
      </c>
      <c r="F38" s="107"/>
      <c r="G38" s="108"/>
      <c r="H38" s="65">
        <v>800</v>
      </c>
      <c r="I38" s="14">
        <v>789</v>
      </c>
      <c r="J38" s="107"/>
      <c r="K38" s="77"/>
      <c r="L38" s="99"/>
      <c r="M38" s="77"/>
    </row>
    <row r="39" spans="2:13" ht="15.75" x14ac:dyDescent="0.25">
      <c r="B39" s="4">
        <v>23</v>
      </c>
      <c r="C39" s="60" t="s">
        <v>1</v>
      </c>
      <c r="D39" s="75">
        <f t="shared" si="2"/>
        <v>2317</v>
      </c>
      <c r="E39" s="90">
        <f t="shared" si="3"/>
        <v>0</v>
      </c>
      <c r="F39" s="107">
        <v>2317</v>
      </c>
      <c r="G39" s="108"/>
      <c r="H39" s="99"/>
      <c r="I39" s="14"/>
      <c r="J39" s="107"/>
      <c r="K39" s="77"/>
      <c r="L39" s="99"/>
      <c r="M39" s="77"/>
    </row>
    <row r="40" spans="2:13" ht="15.75" x14ac:dyDescent="0.25">
      <c r="B40" s="4">
        <v>24</v>
      </c>
      <c r="C40" s="60" t="s">
        <v>40</v>
      </c>
      <c r="D40" s="75">
        <f t="shared" si="2"/>
        <v>496661</v>
      </c>
      <c r="E40" s="90">
        <f t="shared" si="3"/>
        <v>0</v>
      </c>
      <c r="F40" s="107">
        <v>496661</v>
      </c>
      <c r="G40" s="108"/>
      <c r="H40" s="99"/>
      <c r="I40" s="14"/>
      <c r="J40" s="107"/>
      <c r="K40" s="77"/>
      <c r="L40" s="99"/>
      <c r="M40" s="77"/>
    </row>
    <row r="41" spans="2:13" ht="15.75" x14ac:dyDescent="0.25">
      <c r="B41" s="4">
        <v>25</v>
      </c>
      <c r="C41" s="60" t="s">
        <v>0</v>
      </c>
      <c r="D41" s="75">
        <f t="shared" si="2"/>
        <v>75659</v>
      </c>
      <c r="E41" s="90">
        <f t="shared" si="3"/>
        <v>0</v>
      </c>
      <c r="F41" s="107">
        <v>75659</v>
      </c>
      <c r="G41" s="108"/>
      <c r="H41" s="99"/>
      <c r="I41" s="14"/>
      <c r="J41" s="107"/>
      <c r="K41" s="77"/>
      <c r="L41" s="99"/>
      <c r="M41" s="77"/>
    </row>
    <row r="42" spans="2:13" ht="15.75" x14ac:dyDescent="0.25">
      <c r="B42" s="4">
        <v>26</v>
      </c>
      <c r="C42" s="60" t="s">
        <v>105</v>
      </c>
      <c r="D42" s="75">
        <f t="shared" si="2"/>
        <v>41615</v>
      </c>
      <c r="E42" s="90">
        <f t="shared" si="3"/>
        <v>0</v>
      </c>
      <c r="F42" s="107">
        <v>41615</v>
      </c>
      <c r="G42" s="108"/>
      <c r="H42" s="99"/>
      <c r="I42" s="14"/>
      <c r="J42" s="107"/>
      <c r="K42" s="77"/>
      <c r="L42" s="99"/>
      <c r="M42" s="77"/>
    </row>
    <row r="43" spans="2:13" ht="17.25" customHeight="1" x14ac:dyDescent="0.25">
      <c r="B43" s="4">
        <v>27</v>
      </c>
      <c r="C43" s="60" t="s">
        <v>180</v>
      </c>
      <c r="D43" s="75">
        <f t="shared" si="2"/>
        <v>70000</v>
      </c>
      <c r="E43" s="90">
        <f t="shared" si="3"/>
        <v>0</v>
      </c>
      <c r="F43" s="107">
        <v>70000</v>
      </c>
      <c r="G43" s="106"/>
      <c r="H43" s="99"/>
      <c r="I43" s="13"/>
      <c r="J43" s="105"/>
      <c r="K43" s="76"/>
      <c r="L43" s="99"/>
      <c r="M43" s="76"/>
    </row>
    <row r="44" spans="2:13" ht="15.75" x14ac:dyDescent="0.25">
      <c r="B44" s="4">
        <v>28</v>
      </c>
      <c r="C44" s="59" t="s">
        <v>65</v>
      </c>
      <c r="D44" s="75">
        <f t="shared" si="2"/>
        <v>52300</v>
      </c>
      <c r="E44" s="90">
        <f t="shared" si="3"/>
        <v>26396</v>
      </c>
      <c r="F44" s="105">
        <f>SUM(F45:F46)</f>
        <v>0</v>
      </c>
      <c r="G44" s="105">
        <f t="shared" ref="G44:M44" si="5">SUM(G45:G46)</f>
        <v>0</v>
      </c>
      <c r="H44" s="105">
        <f t="shared" si="5"/>
        <v>52300</v>
      </c>
      <c r="I44" s="105">
        <f t="shared" si="5"/>
        <v>26396</v>
      </c>
      <c r="J44" s="105">
        <f t="shared" si="5"/>
        <v>0</v>
      </c>
      <c r="K44" s="105">
        <f t="shared" si="5"/>
        <v>0</v>
      </c>
      <c r="L44" s="105">
        <f t="shared" si="5"/>
        <v>0</v>
      </c>
      <c r="M44" s="105">
        <f t="shared" si="5"/>
        <v>0</v>
      </c>
    </row>
    <row r="45" spans="2:13" ht="15.75" x14ac:dyDescent="0.25">
      <c r="B45" s="4">
        <v>29</v>
      </c>
      <c r="C45" s="19" t="s">
        <v>14</v>
      </c>
      <c r="D45" s="75">
        <f t="shared" si="2"/>
        <v>13400</v>
      </c>
      <c r="E45" s="90">
        <f t="shared" si="3"/>
        <v>11800</v>
      </c>
      <c r="F45" s="107"/>
      <c r="G45" s="77"/>
      <c r="H45" s="65">
        <v>13400</v>
      </c>
      <c r="I45" s="14">
        <v>11800</v>
      </c>
      <c r="J45" s="107"/>
      <c r="K45" s="77"/>
      <c r="L45" s="99"/>
      <c r="M45" s="77"/>
    </row>
    <row r="46" spans="2:13" ht="15.75" x14ac:dyDescent="0.25">
      <c r="B46" s="4">
        <v>30</v>
      </c>
      <c r="C46" s="60" t="s">
        <v>27</v>
      </c>
      <c r="D46" s="75">
        <f t="shared" si="2"/>
        <v>38900</v>
      </c>
      <c r="E46" s="90">
        <f t="shared" si="3"/>
        <v>14596</v>
      </c>
      <c r="F46" s="107"/>
      <c r="G46" s="77"/>
      <c r="H46" s="65">
        <v>38900</v>
      </c>
      <c r="I46" s="14">
        <v>14596</v>
      </c>
      <c r="J46" s="107"/>
      <c r="K46" s="77"/>
      <c r="L46" s="99"/>
      <c r="M46" s="77"/>
    </row>
    <row r="47" spans="2:13" ht="15.75" x14ac:dyDescent="0.25">
      <c r="B47" s="4"/>
      <c r="C47" s="60"/>
      <c r="D47" s="75"/>
      <c r="E47" s="90"/>
      <c r="F47" s="107"/>
      <c r="G47" s="77"/>
      <c r="H47" s="131"/>
      <c r="I47" s="14"/>
      <c r="J47" s="107"/>
      <c r="K47" s="77"/>
      <c r="L47" s="99"/>
      <c r="M47" s="77"/>
    </row>
    <row r="48" spans="2:13" ht="15.75" x14ac:dyDescent="0.25">
      <c r="B48" s="4"/>
      <c r="C48" s="61" t="s">
        <v>87</v>
      </c>
      <c r="D48" s="75">
        <f t="shared" ref="D48:E50" si="6">SUM(F48,H48,J48,L48)</f>
        <v>410264</v>
      </c>
      <c r="E48" s="90">
        <f t="shared" si="6"/>
        <v>381870</v>
      </c>
      <c r="F48" s="105">
        <f>SUM(F49)</f>
        <v>51664</v>
      </c>
      <c r="G48" s="105">
        <f t="shared" ref="G48:M48" si="7">SUM(G49)</f>
        <v>28395</v>
      </c>
      <c r="H48" s="105">
        <f t="shared" si="7"/>
        <v>358600</v>
      </c>
      <c r="I48" s="105">
        <f t="shared" si="7"/>
        <v>353475</v>
      </c>
      <c r="J48" s="105">
        <f t="shared" si="7"/>
        <v>0</v>
      </c>
      <c r="K48" s="105">
        <f t="shared" si="7"/>
        <v>0</v>
      </c>
      <c r="L48" s="105">
        <f t="shared" si="7"/>
        <v>0</v>
      </c>
      <c r="M48" s="105">
        <f t="shared" si="7"/>
        <v>0</v>
      </c>
    </row>
    <row r="49" spans="2:13" ht="15.75" x14ac:dyDescent="0.25">
      <c r="B49" s="4"/>
      <c r="C49" s="62" t="s">
        <v>66</v>
      </c>
      <c r="D49" s="75">
        <f t="shared" si="6"/>
        <v>410264</v>
      </c>
      <c r="E49" s="90">
        <f t="shared" si="6"/>
        <v>381870</v>
      </c>
      <c r="F49" s="105">
        <f>SUM(F50)</f>
        <v>51664</v>
      </c>
      <c r="G49" s="105">
        <f t="shared" ref="G49:M49" si="8">SUM(G50)</f>
        <v>28395</v>
      </c>
      <c r="H49" s="105">
        <f t="shared" si="8"/>
        <v>358600</v>
      </c>
      <c r="I49" s="105">
        <f t="shared" si="8"/>
        <v>353475</v>
      </c>
      <c r="J49" s="105">
        <f t="shared" si="8"/>
        <v>0</v>
      </c>
      <c r="K49" s="105">
        <f t="shared" si="8"/>
        <v>0</v>
      </c>
      <c r="L49" s="105">
        <f t="shared" si="8"/>
        <v>0</v>
      </c>
      <c r="M49" s="105">
        <f t="shared" si="8"/>
        <v>0</v>
      </c>
    </row>
    <row r="50" spans="2:13" ht="15.75" x14ac:dyDescent="0.25">
      <c r="B50" s="4"/>
      <c r="C50" s="60" t="s">
        <v>88</v>
      </c>
      <c r="D50" s="75">
        <f t="shared" si="6"/>
        <v>410264</v>
      </c>
      <c r="E50" s="90">
        <f t="shared" si="6"/>
        <v>381870</v>
      </c>
      <c r="F50" s="107">
        <v>51664</v>
      </c>
      <c r="G50" s="77">
        <v>28395</v>
      </c>
      <c r="H50" s="65">
        <v>358600</v>
      </c>
      <c r="I50" s="14">
        <v>353475</v>
      </c>
      <c r="J50" s="107"/>
      <c r="K50" s="77"/>
      <c r="L50" s="99"/>
      <c r="M50" s="77"/>
    </row>
    <row r="51" spans="2:13" ht="15.75" x14ac:dyDescent="0.25">
      <c r="B51" s="4"/>
      <c r="C51" s="60"/>
      <c r="D51" s="75"/>
      <c r="E51" s="90"/>
      <c r="F51" s="107"/>
      <c r="G51" s="77"/>
      <c r="H51" s="131"/>
      <c r="I51" s="14"/>
      <c r="J51" s="107"/>
      <c r="K51" s="77"/>
      <c r="L51" s="99"/>
      <c r="M51" s="77"/>
    </row>
    <row r="52" spans="2:13" ht="15.75" x14ac:dyDescent="0.25">
      <c r="B52" s="4">
        <v>32</v>
      </c>
      <c r="C52" s="59" t="s">
        <v>67</v>
      </c>
      <c r="D52" s="75">
        <f t="shared" si="2"/>
        <v>227108</v>
      </c>
      <c r="E52" s="90">
        <f t="shared" si="3"/>
        <v>183400</v>
      </c>
      <c r="F52" s="105">
        <f>SUM(F53)</f>
        <v>20608</v>
      </c>
      <c r="G52" s="105">
        <f t="shared" ref="G52:M52" si="9">SUM(G53)</f>
        <v>0</v>
      </c>
      <c r="H52" s="105">
        <f t="shared" si="9"/>
        <v>206500</v>
      </c>
      <c r="I52" s="105">
        <f t="shared" si="9"/>
        <v>183400</v>
      </c>
      <c r="J52" s="105">
        <f t="shared" si="9"/>
        <v>0</v>
      </c>
      <c r="K52" s="105">
        <f t="shared" si="9"/>
        <v>0</v>
      </c>
      <c r="L52" s="105">
        <f t="shared" si="9"/>
        <v>0</v>
      </c>
      <c r="M52" s="105">
        <f t="shared" si="9"/>
        <v>0</v>
      </c>
    </row>
    <row r="53" spans="2:13" ht="15.75" x14ac:dyDescent="0.25">
      <c r="B53" s="4">
        <v>33</v>
      </c>
      <c r="C53" s="60" t="s">
        <v>75</v>
      </c>
      <c r="D53" s="75">
        <f t="shared" si="2"/>
        <v>227108</v>
      </c>
      <c r="E53" s="90">
        <f t="shared" si="3"/>
        <v>183400</v>
      </c>
      <c r="F53" s="107">
        <v>20608</v>
      </c>
      <c r="G53" s="77"/>
      <c r="H53" s="65">
        <v>206500</v>
      </c>
      <c r="I53" s="14">
        <v>183400</v>
      </c>
      <c r="J53" s="105"/>
      <c r="K53" s="76"/>
      <c r="L53" s="99"/>
      <c r="M53" s="76"/>
    </row>
    <row r="54" spans="2:13" ht="13.5" customHeight="1" x14ac:dyDescent="0.25">
      <c r="B54" s="4">
        <v>34</v>
      </c>
      <c r="C54" s="59"/>
      <c r="D54" s="75">
        <f t="shared" si="2"/>
        <v>0</v>
      </c>
      <c r="E54" s="90">
        <f t="shared" si="3"/>
        <v>0</v>
      </c>
      <c r="F54" s="107"/>
      <c r="G54" s="76"/>
      <c r="H54" s="99"/>
      <c r="I54" s="13"/>
      <c r="J54" s="105"/>
      <c r="K54" s="76"/>
      <c r="L54" s="99"/>
      <c r="M54" s="76"/>
    </row>
    <row r="55" spans="2:13" ht="15.75" x14ac:dyDescent="0.25">
      <c r="B55" s="132">
        <v>35</v>
      </c>
      <c r="C55" s="133" t="s">
        <v>73</v>
      </c>
      <c r="D55" s="75">
        <f>SUM(D56,H55,J55,L55)</f>
        <v>43896</v>
      </c>
      <c r="E55" s="75">
        <f>SUM(E56,I55,K55,M55)</f>
        <v>42776</v>
      </c>
      <c r="F55" s="137">
        <f>SUM(F56)</f>
        <v>0</v>
      </c>
      <c r="G55" s="137">
        <f t="shared" ref="G55:M55" si="10">SUM(G56)</f>
        <v>0</v>
      </c>
      <c r="H55" s="137">
        <f t="shared" si="10"/>
        <v>21948</v>
      </c>
      <c r="I55" s="137">
        <f t="shared" si="10"/>
        <v>21388</v>
      </c>
      <c r="J55" s="137">
        <f t="shared" si="10"/>
        <v>0</v>
      </c>
      <c r="K55" s="137">
        <f t="shared" si="10"/>
        <v>0</v>
      </c>
      <c r="L55" s="137">
        <f t="shared" si="10"/>
        <v>0</v>
      </c>
      <c r="M55" s="137">
        <f t="shared" si="10"/>
        <v>0</v>
      </c>
    </row>
    <row r="56" spans="2:13" ht="31.5" x14ac:dyDescent="0.25">
      <c r="B56" s="132">
        <v>36</v>
      </c>
      <c r="C56" s="135" t="s">
        <v>196</v>
      </c>
      <c r="D56" s="75">
        <f t="shared" ref="D56:D57" si="11">SUM(F56,H56,J56,L56)</f>
        <v>21948</v>
      </c>
      <c r="E56" s="90">
        <f t="shared" ref="E56:E57" si="12">SUM(G56,I56,K56,M56)</f>
        <v>21388</v>
      </c>
      <c r="F56" s="134"/>
      <c r="G56" s="134"/>
      <c r="H56" s="136">
        <v>21948</v>
      </c>
      <c r="I56" s="136">
        <v>21388</v>
      </c>
      <c r="J56" s="134"/>
      <c r="K56" s="134"/>
      <c r="L56" s="134"/>
      <c r="M56" s="134"/>
    </row>
    <row r="57" spans="2:13" ht="18" customHeight="1" x14ac:dyDescent="0.25">
      <c r="B57" s="132">
        <v>37</v>
      </c>
      <c r="C57" s="134"/>
      <c r="D57" s="75">
        <f t="shared" si="11"/>
        <v>0</v>
      </c>
      <c r="E57" s="90">
        <f t="shared" si="12"/>
        <v>0</v>
      </c>
      <c r="F57" s="134"/>
      <c r="G57" s="134"/>
      <c r="H57" s="134"/>
      <c r="I57" s="134"/>
      <c r="J57" s="134"/>
      <c r="K57" s="134"/>
      <c r="L57" s="134"/>
      <c r="M57" s="134"/>
    </row>
    <row r="58" spans="2:13" ht="15.75" customHeight="1" thickBot="1" x14ac:dyDescent="0.3">
      <c r="B58" s="4">
        <v>38</v>
      </c>
      <c r="C58" s="63"/>
      <c r="D58" s="78">
        <f t="shared" si="2"/>
        <v>0</v>
      </c>
      <c r="E58" s="91">
        <f t="shared" si="3"/>
        <v>0</v>
      </c>
      <c r="F58" s="109"/>
      <c r="G58" s="79"/>
      <c r="H58" s="100"/>
      <c r="I58" s="113"/>
      <c r="J58" s="116"/>
      <c r="K58" s="79"/>
      <c r="L58" s="100"/>
      <c r="M58" s="79"/>
    </row>
    <row r="59" spans="2:13" ht="34.5" customHeight="1" thickBot="1" x14ac:dyDescent="0.3">
      <c r="B59" s="4">
        <v>39</v>
      </c>
      <c r="C59" s="64" t="s">
        <v>93</v>
      </c>
      <c r="D59" s="72">
        <f t="shared" ref="D59:M59" si="13">SUM(D60,D68,D75,D81,D89)</f>
        <v>4816013</v>
      </c>
      <c r="E59" s="88">
        <f t="shared" si="13"/>
        <v>4167437</v>
      </c>
      <c r="F59" s="72">
        <f t="shared" si="13"/>
        <v>1938408</v>
      </c>
      <c r="G59" s="39">
        <f t="shared" si="13"/>
        <v>1672074</v>
      </c>
      <c r="H59" s="97">
        <f t="shared" si="13"/>
        <v>2631500</v>
      </c>
      <c r="I59" s="88">
        <f t="shared" si="13"/>
        <v>2462623</v>
      </c>
      <c r="J59" s="72">
        <f t="shared" si="13"/>
        <v>103095</v>
      </c>
      <c r="K59" s="39">
        <f t="shared" si="13"/>
        <v>32740</v>
      </c>
      <c r="L59" s="97">
        <f t="shared" si="13"/>
        <v>143010</v>
      </c>
      <c r="M59" s="39">
        <f t="shared" si="13"/>
        <v>0</v>
      </c>
    </row>
    <row r="60" spans="2:13" ht="16.5" customHeight="1" x14ac:dyDescent="0.25">
      <c r="B60" s="4">
        <v>40</v>
      </c>
      <c r="C60" s="58" t="s">
        <v>59</v>
      </c>
      <c r="D60" s="73">
        <f t="shared" si="2"/>
        <v>110295</v>
      </c>
      <c r="E60" s="89">
        <f t="shared" si="3"/>
        <v>0</v>
      </c>
      <c r="F60" s="104">
        <f>SUM(F62)</f>
        <v>22531</v>
      </c>
      <c r="G60" s="74">
        <f t="shared" ref="G60:M60" si="14">SUM(G62)</f>
        <v>0</v>
      </c>
      <c r="H60" s="98">
        <f t="shared" si="14"/>
        <v>49264</v>
      </c>
      <c r="I60" s="5">
        <f t="shared" si="14"/>
        <v>0</v>
      </c>
      <c r="J60" s="104">
        <f t="shared" si="14"/>
        <v>38500</v>
      </c>
      <c r="K60" s="74">
        <f t="shared" si="14"/>
        <v>0</v>
      </c>
      <c r="L60" s="98">
        <f t="shared" si="14"/>
        <v>0</v>
      </c>
      <c r="M60" s="74">
        <f t="shared" si="14"/>
        <v>0</v>
      </c>
    </row>
    <row r="61" spans="2:13" ht="13.5" customHeight="1" x14ac:dyDescent="0.25">
      <c r="B61" s="4">
        <v>41</v>
      </c>
      <c r="C61" s="59"/>
      <c r="D61" s="75">
        <f t="shared" si="2"/>
        <v>0</v>
      </c>
      <c r="E61" s="90">
        <f t="shared" si="3"/>
        <v>0</v>
      </c>
      <c r="F61" s="107"/>
      <c r="G61" s="76"/>
      <c r="H61" s="99"/>
      <c r="I61" s="13"/>
      <c r="J61" s="105"/>
      <c r="K61" s="76"/>
      <c r="L61" s="99"/>
      <c r="M61" s="76"/>
    </row>
    <row r="62" spans="2:13" ht="15.75" x14ac:dyDescent="0.25">
      <c r="B62" s="4">
        <v>42</v>
      </c>
      <c r="C62" s="62" t="s">
        <v>68</v>
      </c>
      <c r="D62" s="75">
        <f t="shared" si="2"/>
        <v>110295</v>
      </c>
      <c r="E62" s="90">
        <f t="shared" si="3"/>
        <v>0</v>
      </c>
      <c r="F62" s="105">
        <f t="shared" ref="F62:M62" si="15">SUM(F63:F67)</f>
        <v>22531</v>
      </c>
      <c r="G62" s="76">
        <f t="shared" si="15"/>
        <v>0</v>
      </c>
      <c r="H62" s="99">
        <f t="shared" si="15"/>
        <v>49264</v>
      </c>
      <c r="I62" s="13">
        <f t="shared" si="15"/>
        <v>0</v>
      </c>
      <c r="J62" s="105">
        <f t="shared" si="15"/>
        <v>38500</v>
      </c>
      <c r="K62" s="76">
        <f t="shared" si="15"/>
        <v>0</v>
      </c>
      <c r="L62" s="99">
        <f t="shared" si="15"/>
        <v>0</v>
      </c>
      <c r="M62" s="76">
        <f t="shared" si="15"/>
        <v>0</v>
      </c>
    </row>
    <row r="63" spans="2:13" ht="15.75" x14ac:dyDescent="0.25">
      <c r="B63" s="4">
        <v>43</v>
      </c>
      <c r="C63" s="60" t="s">
        <v>46</v>
      </c>
      <c r="D63" s="75">
        <f t="shared" si="2"/>
        <v>3944</v>
      </c>
      <c r="E63" s="90">
        <f t="shared" si="3"/>
        <v>0</v>
      </c>
      <c r="F63" s="107">
        <v>3944</v>
      </c>
      <c r="G63" s="77"/>
      <c r="H63" s="99"/>
      <c r="I63" s="14"/>
      <c r="J63" s="107"/>
      <c r="K63" s="77"/>
      <c r="L63" s="99"/>
      <c r="M63" s="77"/>
    </row>
    <row r="64" spans="2:13" ht="15.75" x14ac:dyDescent="0.25">
      <c r="B64" s="4">
        <v>44</v>
      </c>
      <c r="C64" s="60" t="s">
        <v>80</v>
      </c>
      <c r="D64" s="75">
        <f t="shared" si="2"/>
        <v>38500</v>
      </c>
      <c r="E64" s="90">
        <f t="shared" si="3"/>
        <v>0</v>
      </c>
      <c r="F64" s="107"/>
      <c r="G64" s="77"/>
      <c r="H64" s="99"/>
      <c r="I64" s="14"/>
      <c r="J64" s="107">
        <v>38500</v>
      </c>
      <c r="K64" s="77"/>
      <c r="L64" s="99"/>
      <c r="M64" s="77"/>
    </row>
    <row r="65" spans="2:13" ht="31.5" x14ac:dyDescent="0.25">
      <c r="B65" s="4">
        <v>45</v>
      </c>
      <c r="C65" s="19" t="s">
        <v>137</v>
      </c>
      <c r="D65" s="75">
        <f t="shared" si="2"/>
        <v>53208</v>
      </c>
      <c r="E65" s="90">
        <f t="shared" si="3"/>
        <v>0</v>
      </c>
      <c r="F65" s="107">
        <v>3944</v>
      </c>
      <c r="G65" s="77"/>
      <c r="H65" s="65">
        <v>49264</v>
      </c>
      <c r="I65" s="14"/>
      <c r="J65" s="107"/>
      <c r="K65" s="77"/>
      <c r="L65" s="99"/>
      <c r="M65" s="77"/>
    </row>
    <row r="66" spans="2:13" ht="15.75" x14ac:dyDescent="0.25">
      <c r="B66" s="4">
        <v>46</v>
      </c>
      <c r="C66" s="60" t="s">
        <v>28</v>
      </c>
      <c r="D66" s="75">
        <f t="shared" si="2"/>
        <v>14643</v>
      </c>
      <c r="E66" s="90">
        <f t="shared" si="3"/>
        <v>0</v>
      </c>
      <c r="F66" s="107">
        <v>14643</v>
      </c>
      <c r="G66" s="77"/>
      <c r="H66" s="99"/>
      <c r="I66" s="14"/>
      <c r="J66" s="107"/>
      <c r="K66" s="77"/>
      <c r="L66" s="99"/>
      <c r="M66" s="77"/>
    </row>
    <row r="67" spans="2:13" ht="47.25" customHeight="1" x14ac:dyDescent="0.25">
      <c r="B67" s="4">
        <v>47</v>
      </c>
      <c r="C67" s="19" t="s">
        <v>172</v>
      </c>
      <c r="D67" s="75">
        <f t="shared" si="2"/>
        <v>0</v>
      </c>
      <c r="E67" s="90">
        <f t="shared" si="3"/>
        <v>0</v>
      </c>
      <c r="F67" s="107"/>
      <c r="G67" s="76"/>
      <c r="H67" s="65"/>
      <c r="I67" s="13"/>
      <c r="J67" s="105"/>
      <c r="K67" s="76"/>
      <c r="L67" s="99"/>
      <c r="M67" s="76"/>
    </row>
    <row r="68" spans="2:13" ht="15.75" x14ac:dyDescent="0.25">
      <c r="B68" s="4">
        <v>48</v>
      </c>
      <c r="C68" s="62" t="s">
        <v>51</v>
      </c>
      <c r="D68" s="75">
        <f t="shared" si="2"/>
        <v>976689</v>
      </c>
      <c r="E68" s="90">
        <f t="shared" si="3"/>
        <v>837767</v>
      </c>
      <c r="F68" s="105">
        <f>SUM(F70)</f>
        <v>497775</v>
      </c>
      <c r="G68" s="76">
        <f t="shared" ref="G68:M68" si="16">SUM(G70)</f>
        <v>473711</v>
      </c>
      <c r="H68" s="99">
        <f t="shared" si="16"/>
        <v>355808</v>
      </c>
      <c r="I68" s="13">
        <f t="shared" si="16"/>
        <v>338343</v>
      </c>
      <c r="J68" s="105">
        <f t="shared" si="16"/>
        <v>49396</v>
      </c>
      <c r="K68" s="76">
        <f t="shared" si="16"/>
        <v>25713</v>
      </c>
      <c r="L68" s="99">
        <f t="shared" si="16"/>
        <v>73710</v>
      </c>
      <c r="M68" s="76">
        <f t="shared" si="16"/>
        <v>0</v>
      </c>
    </row>
    <row r="69" spans="2:13" ht="15.75" customHeight="1" x14ac:dyDescent="0.25">
      <c r="B69" s="4">
        <v>49</v>
      </c>
      <c r="C69" s="19"/>
      <c r="D69" s="75">
        <f t="shared" si="2"/>
        <v>0</v>
      </c>
      <c r="E69" s="90">
        <f t="shared" si="3"/>
        <v>0</v>
      </c>
      <c r="F69" s="107"/>
      <c r="G69" s="76"/>
      <c r="H69" s="99"/>
      <c r="I69" s="13"/>
      <c r="J69" s="105"/>
      <c r="K69" s="76"/>
      <c r="L69" s="99"/>
      <c r="M69" s="76"/>
    </row>
    <row r="70" spans="2:13" ht="16.5" customHeight="1" x14ac:dyDescent="0.25">
      <c r="B70" s="4">
        <v>50</v>
      </c>
      <c r="C70" s="62" t="s">
        <v>68</v>
      </c>
      <c r="D70" s="75">
        <f t="shared" si="2"/>
        <v>976689</v>
      </c>
      <c r="E70" s="90">
        <f t="shared" si="3"/>
        <v>837767</v>
      </c>
      <c r="F70" s="105">
        <f t="shared" ref="F70:M70" si="17">SUM(F71:F74)</f>
        <v>497775</v>
      </c>
      <c r="G70" s="76">
        <f t="shared" si="17"/>
        <v>473711</v>
      </c>
      <c r="H70" s="99">
        <f t="shared" si="17"/>
        <v>355808</v>
      </c>
      <c r="I70" s="13">
        <f t="shared" si="17"/>
        <v>338343</v>
      </c>
      <c r="J70" s="105">
        <f t="shared" si="17"/>
        <v>49396</v>
      </c>
      <c r="K70" s="76">
        <f t="shared" si="17"/>
        <v>25713</v>
      </c>
      <c r="L70" s="99">
        <f t="shared" si="17"/>
        <v>73710</v>
      </c>
      <c r="M70" s="76">
        <f t="shared" si="17"/>
        <v>0</v>
      </c>
    </row>
    <row r="71" spans="2:13" ht="30" customHeight="1" x14ac:dyDescent="0.25">
      <c r="B71" s="4">
        <v>51</v>
      </c>
      <c r="C71" s="19" t="s">
        <v>140</v>
      </c>
      <c r="D71" s="75">
        <f t="shared" si="2"/>
        <v>78014</v>
      </c>
      <c r="E71" s="90">
        <f t="shared" si="3"/>
        <v>74246</v>
      </c>
      <c r="F71" s="107"/>
      <c r="G71" s="76"/>
      <c r="H71" s="65">
        <v>78014</v>
      </c>
      <c r="I71" s="14">
        <v>74246</v>
      </c>
      <c r="J71" s="107"/>
      <c r="K71" s="77"/>
      <c r="L71" s="65"/>
      <c r="M71" s="77"/>
    </row>
    <row r="72" spans="2:13" ht="30" customHeight="1" x14ac:dyDescent="0.25">
      <c r="B72" s="4"/>
      <c r="C72" s="19" t="s">
        <v>182</v>
      </c>
      <c r="D72" s="75">
        <f t="shared" si="2"/>
        <v>49396</v>
      </c>
      <c r="E72" s="90">
        <f t="shared" si="3"/>
        <v>25713</v>
      </c>
      <c r="F72" s="107"/>
      <c r="G72" s="76"/>
      <c r="H72" s="65"/>
      <c r="I72" s="14"/>
      <c r="J72" s="107">
        <v>49396</v>
      </c>
      <c r="K72" s="77">
        <v>25713</v>
      </c>
      <c r="L72" s="65"/>
      <c r="M72" s="77"/>
    </row>
    <row r="73" spans="2:13" ht="30.75" customHeight="1" x14ac:dyDescent="0.25">
      <c r="B73" s="4">
        <v>52</v>
      </c>
      <c r="C73" s="19" t="s">
        <v>45</v>
      </c>
      <c r="D73" s="75">
        <f t="shared" si="2"/>
        <v>849279</v>
      </c>
      <c r="E73" s="90">
        <f t="shared" si="3"/>
        <v>737808</v>
      </c>
      <c r="F73" s="107">
        <v>497775</v>
      </c>
      <c r="G73" s="77">
        <v>473711</v>
      </c>
      <c r="H73" s="65">
        <v>277794</v>
      </c>
      <c r="I73" s="14">
        <v>264097</v>
      </c>
      <c r="J73" s="107"/>
      <c r="K73" s="77"/>
      <c r="L73" s="65">
        <v>73710</v>
      </c>
      <c r="M73" s="77"/>
    </row>
    <row r="74" spans="2:13" ht="48.75" customHeight="1" x14ac:dyDescent="0.25">
      <c r="B74" s="4">
        <v>53</v>
      </c>
      <c r="C74" s="19" t="s">
        <v>182</v>
      </c>
      <c r="D74" s="75">
        <f t="shared" si="2"/>
        <v>0</v>
      </c>
      <c r="E74" s="90">
        <f t="shared" si="3"/>
        <v>0</v>
      </c>
      <c r="F74" s="107"/>
      <c r="G74" s="76"/>
      <c r="H74" s="65"/>
      <c r="I74" s="14"/>
      <c r="J74" s="107"/>
      <c r="K74" s="76"/>
      <c r="L74" s="99"/>
      <c r="M74" s="76"/>
    </row>
    <row r="75" spans="2:13" ht="31.5" x14ac:dyDescent="0.25">
      <c r="B75" s="4">
        <v>54</v>
      </c>
      <c r="C75" s="62" t="s">
        <v>52</v>
      </c>
      <c r="D75" s="75">
        <f t="shared" si="2"/>
        <v>1938281</v>
      </c>
      <c r="E75" s="90">
        <f t="shared" si="3"/>
        <v>1773318</v>
      </c>
      <c r="F75" s="105">
        <f>SUM(F77)</f>
        <v>489245</v>
      </c>
      <c r="G75" s="76">
        <f t="shared" ref="G75:M75" si="18">SUM(G77)</f>
        <v>398800</v>
      </c>
      <c r="H75" s="99">
        <f t="shared" si="18"/>
        <v>1444836</v>
      </c>
      <c r="I75" s="13">
        <f t="shared" si="18"/>
        <v>1374518</v>
      </c>
      <c r="J75" s="105">
        <f t="shared" si="18"/>
        <v>0</v>
      </c>
      <c r="K75" s="76">
        <f t="shared" si="18"/>
        <v>0</v>
      </c>
      <c r="L75" s="99">
        <f t="shared" si="18"/>
        <v>4200</v>
      </c>
      <c r="M75" s="76">
        <f t="shared" si="18"/>
        <v>0</v>
      </c>
    </row>
    <row r="76" spans="2:13" ht="15.75" customHeight="1" x14ac:dyDescent="0.25">
      <c r="B76" s="4">
        <v>55</v>
      </c>
      <c r="C76" s="62"/>
      <c r="D76" s="75">
        <f t="shared" si="2"/>
        <v>0</v>
      </c>
      <c r="E76" s="90">
        <f t="shared" si="3"/>
        <v>0</v>
      </c>
      <c r="F76" s="107"/>
      <c r="G76" s="76"/>
      <c r="H76" s="99"/>
      <c r="I76" s="13"/>
      <c r="J76" s="105"/>
      <c r="K76" s="76"/>
      <c r="L76" s="99"/>
      <c r="M76" s="76"/>
    </row>
    <row r="77" spans="2:13" ht="15.75" x14ac:dyDescent="0.25">
      <c r="B77" s="4">
        <v>56</v>
      </c>
      <c r="C77" s="62" t="s">
        <v>68</v>
      </c>
      <c r="D77" s="75">
        <f t="shared" si="2"/>
        <v>1938281</v>
      </c>
      <c r="E77" s="90">
        <f t="shared" si="3"/>
        <v>1773318</v>
      </c>
      <c r="F77" s="105">
        <f t="shared" ref="F77:M77" si="19">SUM(F78:F80)</f>
        <v>489245</v>
      </c>
      <c r="G77" s="76">
        <f t="shared" si="19"/>
        <v>398800</v>
      </c>
      <c r="H77" s="99">
        <f t="shared" si="19"/>
        <v>1444836</v>
      </c>
      <c r="I77" s="13">
        <f t="shared" si="19"/>
        <v>1374518</v>
      </c>
      <c r="J77" s="105">
        <f t="shared" si="19"/>
        <v>0</v>
      </c>
      <c r="K77" s="76">
        <f t="shared" si="19"/>
        <v>0</v>
      </c>
      <c r="L77" s="99">
        <f t="shared" si="19"/>
        <v>4200</v>
      </c>
      <c r="M77" s="76">
        <f t="shared" si="19"/>
        <v>0</v>
      </c>
    </row>
    <row r="78" spans="2:13" ht="16.5" customHeight="1" x14ac:dyDescent="0.25">
      <c r="B78" s="4">
        <v>57</v>
      </c>
      <c r="C78" s="19" t="s">
        <v>114</v>
      </c>
      <c r="D78" s="75">
        <f t="shared" ref="D78:D128" si="20">SUM(F78,H78,J78,L78)</f>
        <v>1938281</v>
      </c>
      <c r="E78" s="90">
        <f t="shared" ref="E78:E128" si="21">SUM(G78,I78,K78,M78)</f>
        <v>1773318</v>
      </c>
      <c r="F78" s="107">
        <v>489245</v>
      </c>
      <c r="G78" s="77">
        <v>398800</v>
      </c>
      <c r="H78" s="65">
        <v>1444836</v>
      </c>
      <c r="I78" s="14">
        <v>1374518</v>
      </c>
      <c r="J78" s="107"/>
      <c r="K78" s="77"/>
      <c r="L78" s="65">
        <v>4200</v>
      </c>
      <c r="M78" s="77"/>
    </row>
    <row r="79" spans="2:13" ht="16.5" customHeight="1" x14ac:dyDescent="0.25">
      <c r="B79" s="4"/>
      <c r="C79" s="129" t="s">
        <v>185</v>
      </c>
      <c r="D79" s="75">
        <f t="shared" si="20"/>
        <v>0</v>
      </c>
      <c r="E79" s="90">
        <f t="shared" si="21"/>
        <v>0</v>
      </c>
      <c r="F79" s="107"/>
      <c r="G79" s="77"/>
      <c r="H79" s="65"/>
      <c r="I79" s="14"/>
      <c r="J79" s="107"/>
      <c r="K79" s="77"/>
      <c r="L79" s="65"/>
      <c r="M79" s="77"/>
    </row>
    <row r="80" spans="2:13" ht="49.5" customHeight="1" x14ac:dyDescent="0.25">
      <c r="B80" s="4">
        <v>58</v>
      </c>
      <c r="C80" s="126" t="s">
        <v>182</v>
      </c>
      <c r="D80" s="75">
        <f t="shared" si="20"/>
        <v>0</v>
      </c>
      <c r="E80" s="90">
        <f t="shared" si="21"/>
        <v>0</v>
      </c>
      <c r="F80" s="107"/>
      <c r="G80" s="76"/>
      <c r="H80" s="65"/>
      <c r="I80" s="14"/>
      <c r="J80" s="107"/>
      <c r="K80" s="76"/>
      <c r="L80" s="99"/>
      <c r="M80" s="76"/>
    </row>
    <row r="81" spans="2:13" ht="33.75" customHeight="1" x14ac:dyDescent="0.25">
      <c r="B81" s="4">
        <v>59</v>
      </c>
      <c r="C81" s="62" t="s">
        <v>53</v>
      </c>
      <c r="D81" s="75">
        <f t="shared" si="20"/>
        <v>1126807</v>
      </c>
      <c r="E81" s="90">
        <f t="shared" si="21"/>
        <v>1027394</v>
      </c>
      <c r="F81" s="105">
        <f>SUM(F83)</f>
        <v>321916</v>
      </c>
      <c r="G81" s="76">
        <f t="shared" ref="G81:M81" si="22">SUM(G83)</f>
        <v>270605</v>
      </c>
      <c r="H81" s="99">
        <f t="shared" si="22"/>
        <v>781592</v>
      </c>
      <c r="I81" s="13">
        <f t="shared" si="22"/>
        <v>749762</v>
      </c>
      <c r="J81" s="105">
        <f t="shared" si="22"/>
        <v>15199</v>
      </c>
      <c r="K81" s="76">
        <f t="shared" si="22"/>
        <v>7027</v>
      </c>
      <c r="L81" s="99">
        <f t="shared" si="22"/>
        <v>8100</v>
      </c>
      <c r="M81" s="76">
        <f t="shared" si="22"/>
        <v>0</v>
      </c>
    </row>
    <row r="82" spans="2:13" ht="15" customHeight="1" x14ac:dyDescent="0.25">
      <c r="B82" s="4">
        <v>60</v>
      </c>
      <c r="C82" s="62"/>
      <c r="D82" s="75">
        <f t="shared" si="20"/>
        <v>0</v>
      </c>
      <c r="E82" s="90">
        <f t="shared" si="21"/>
        <v>0</v>
      </c>
      <c r="F82" s="107"/>
      <c r="G82" s="76"/>
      <c r="H82" s="99"/>
      <c r="I82" s="13"/>
      <c r="J82" s="105"/>
      <c r="K82" s="76"/>
      <c r="L82" s="99"/>
      <c r="M82" s="76"/>
    </row>
    <row r="83" spans="2:13" ht="19.5" customHeight="1" x14ac:dyDescent="0.25">
      <c r="B83" s="4">
        <v>61</v>
      </c>
      <c r="C83" s="62" t="s">
        <v>68</v>
      </c>
      <c r="D83" s="75">
        <f t="shared" ref="D83:M83" si="23">SUM(D84:D88)</f>
        <v>1126807</v>
      </c>
      <c r="E83" s="75">
        <f t="shared" si="23"/>
        <v>1027394</v>
      </c>
      <c r="F83" s="75">
        <f t="shared" si="23"/>
        <v>321916</v>
      </c>
      <c r="G83" s="75">
        <f t="shared" si="23"/>
        <v>270605</v>
      </c>
      <c r="H83" s="75">
        <f t="shared" si="23"/>
        <v>781592</v>
      </c>
      <c r="I83" s="75">
        <f t="shared" si="23"/>
        <v>749762</v>
      </c>
      <c r="J83" s="75">
        <f t="shared" si="23"/>
        <v>15199</v>
      </c>
      <c r="K83" s="75">
        <f t="shared" si="23"/>
        <v>7027</v>
      </c>
      <c r="L83" s="75">
        <f t="shared" si="23"/>
        <v>8100</v>
      </c>
      <c r="M83" s="75">
        <f t="shared" si="23"/>
        <v>0</v>
      </c>
    </row>
    <row r="84" spans="2:13" ht="18" customHeight="1" x14ac:dyDescent="0.25">
      <c r="B84" s="4">
        <v>62</v>
      </c>
      <c r="C84" s="19" t="s">
        <v>48</v>
      </c>
      <c r="D84" s="75">
        <f t="shared" si="20"/>
        <v>1049988</v>
      </c>
      <c r="E84" s="90">
        <f t="shared" si="21"/>
        <v>968576</v>
      </c>
      <c r="F84" s="107">
        <v>321916</v>
      </c>
      <c r="G84" s="77">
        <v>270605</v>
      </c>
      <c r="H84" s="65">
        <v>727172</v>
      </c>
      <c r="I84" s="14">
        <v>697971</v>
      </c>
      <c r="J84" s="107"/>
      <c r="K84" s="77"/>
      <c r="L84" s="65">
        <v>900</v>
      </c>
      <c r="M84" s="77"/>
    </row>
    <row r="85" spans="2:13" ht="18" customHeight="1" x14ac:dyDescent="0.25">
      <c r="B85" s="4"/>
      <c r="C85" s="129" t="s">
        <v>185</v>
      </c>
      <c r="D85" s="75">
        <f t="shared" si="20"/>
        <v>0</v>
      </c>
      <c r="E85" s="90">
        <f t="shared" si="21"/>
        <v>0</v>
      </c>
      <c r="F85" s="107"/>
      <c r="G85" s="77"/>
      <c r="H85" s="65"/>
      <c r="I85" s="14"/>
      <c r="J85" s="107"/>
      <c r="K85" s="77"/>
      <c r="L85" s="65"/>
      <c r="M85" s="77"/>
    </row>
    <row r="86" spans="2:13" ht="50.25" customHeight="1" x14ac:dyDescent="0.25">
      <c r="B86" s="4"/>
      <c r="C86" s="19" t="s">
        <v>182</v>
      </c>
      <c r="D86" s="75">
        <f t="shared" si="20"/>
        <v>15199</v>
      </c>
      <c r="E86" s="90">
        <f t="shared" si="21"/>
        <v>7027</v>
      </c>
      <c r="F86" s="107"/>
      <c r="G86" s="77"/>
      <c r="H86" s="65"/>
      <c r="I86" s="14"/>
      <c r="J86" s="107">
        <v>15199</v>
      </c>
      <c r="K86" s="77">
        <v>7027</v>
      </c>
      <c r="L86" s="65"/>
      <c r="M86" s="77"/>
    </row>
    <row r="87" spans="2:13" ht="31.5" x14ac:dyDescent="0.25">
      <c r="B87" s="4">
        <v>63</v>
      </c>
      <c r="C87" s="19" t="s">
        <v>49</v>
      </c>
      <c r="D87" s="75">
        <f t="shared" si="20"/>
        <v>61620</v>
      </c>
      <c r="E87" s="90">
        <f t="shared" si="21"/>
        <v>51791</v>
      </c>
      <c r="F87" s="107"/>
      <c r="G87" s="77"/>
      <c r="H87" s="65">
        <v>54420</v>
      </c>
      <c r="I87" s="14">
        <v>51791</v>
      </c>
      <c r="J87" s="107"/>
      <c r="K87" s="77"/>
      <c r="L87" s="65">
        <v>7200</v>
      </c>
      <c r="M87" s="77"/>
    </row>
    <row r="88" spans="2:13" ht="54.75" customHeight="1" x14ac:dyDescent="0.25">
      <c r="B88" s="4">
        <v>64</v>
      </c>
      <c r="C88" s="19" t="s">
        <v>182</v>
      </c>
      <c r="D88" s="75">
        <f t="shared" si="20"/>
        <v>0</v>
      </c>
      <c r="E88" s="90">
        <f t="shared" si="21"/>
        <v>0</v>
      </c>
      <c r="F88" s="107"/>
      <c r="G88" s="76"/>
      <c r="H88" s="65"/>
      <c r="I88" s="14"/>
      <c r="J88" s="107"/>
      <c r="K88" s="76"/>
      <c r="L88" s="99"/>
      <c r="M88" s="76"/>
    </row>
    <row r="89" spans="2:13" ht="19.5" customHeight="1" x14ac:dyDescent="0.25">
      <c r="B89" s="4">
        <v>65</v>
      </c>
      <c r="C89" s="62" t="s">
        <v>55</v>
      </c>
      <c r="D89" s="75">
        <f t="shared" si="20"/>
        <v>663941</v>
      </c>
      <c r="E89" s="90">
        <f t="shared" si="21"/>
        <v>528958</v>
      </c>
      <c r="F89" s="105">
        <f>SUM(F91)</f>
        <v>606941</v>
      </c>
      <c r="G89" s="76">
        <f t="shared" ref="G89:M89" si="24">SUM(G91)</f>
        <v>528958</v>
      </c>
      <c r="H89" s="99">
        <f t="shared" si="24"/>
        <v>0</v>
      </c>
      <c r="I89" s="13">
        <f t="shared" si="24"/>
        <v>0</v>
      </c>
      <c r="J89" s="105">
        <f t="shared" si="24"/>
        <v>0</v>
      </c>
      <c r="K89" s="76">
        <f t="shared" si="24"/>
        <v>0</v>
      </c>
      <c r="L89" s="99">
        <f t="shared" si="24"/>
        <v>57000</v>
      </c>
      <c r="M89" s="76">
        <f t="shared" si="24"/>
        <v>0</v>
      </c>
    </row>
    <row r="90" spans="2:13" ht="13.5" customHeight="1" x14ac:dyDescent="0.25">
      <c r="B90" s="4">
        <v>66</v>
      </c>
      <c r="C90" s="62"/>
      <c r="D90" s="75">
        <f t="shared" si="20"/>
        <v>0</v>
      </c>
      <c r="E90" s="90">
        <f t="shared" si="21"/>
        <v>0</v>
      </c>
      <c r="F90" s="107"/>
      <c r="G90" s="76"/>
      <c r="H90" s="99"/>
      <c r="I90" s="13"/>
      <c r="J90" s="105"/>
      <c r="K90" s="76"/>
      <c r="L90" s="99"/>
      <c r="M90" s="76"/>
    </row>
    <row r="91" spans="2:13" ht="15.75" x14ac:dyDescent="0.25">
      <c r="B91" s="4">
        <v>67</v>
      </c>
      <c r="C91" s="62" t="s">
        <v>79</v>
      </c>
      <c r="D91" s="75">
        <f>SUM(D92:D94)</f>
        <v>663941</v>
      </c>
      <c r="E91" s="90">
        <f t="shared" ref="E91:M91" si="25">SUM(E92:E94)</f>
        <v>528958</v>
      </c>
      <c r="F91" s="105">
        <f t="shared" si="25"/>
        <v>606941</v>
      </c>
      <c r="G91" s="76">
        <f t="shared" si="25"/>
        <v>528958</v>
      </c>
      <c r="H91" s="99">
        <f t="shared" si="25"/>
        <v>0</v>
      </c>
      <c r="I91" s="13">
        <f t="shared" si="25"/>
        <v>0</v>
      </c>
      <c r="J91" s="105">
        <f t="shared" si="25"/>
        <v>0</v>
      </c>
      <c r="K91" s="76">
        <f t="shared" si="25"/>
        <v>0</v>
      </c>
      <c r="L91" s="99">
        <f t="shared" si="25"/>
        <v>57000</v>
      </c>
      <c r="M91" s="76">
        <f t="shared" si="25"/>
        <v>0</v>
      </c>
    </row>
    <row r="92" spans="2:13" ht="15.75" x14ac:dyDescent="0.25">
      <c r="B92" s="4">
        <v>68</v>
      </c>
      <c r="C92" s="19" t="s">
        <v>54</v>
      </c>
      <c r="D92" s="75">
        <f t="shared" si="20"/>
        <v>398076</v>
      </c>
      <c r="E92" s="90">
        <f t="shared" si="21"/>
        <v>363827</v>
      </c>
      <c r="F92" s="107">
        <v>376076</v>
      </c>
      <c r="G92" s="77">
        <v>363827</v>
      </c>
      <c r="H92" s="99"/>
      <c r="I92" s="13"/>
      <c r="J92" s="107"/>
      <c r="K92" s="77"/>
      <c r="L92" s="65">
        <v>22000</v>
      </c>
      <c r="M92" s="77"/>
    </row>
    <row r="93" spans="2:13" ht="15.75" x14ac:dyDescent="0.25">
      <c r="B93" s="4">
        <v>69</v>
      </c>
      <c r="C93" s="19" t="s">
        <v>149</v>
      </c>
      <c r="D93" s="75">
        <f t="shared" si="20"/>
        <v>238382</v>
      </c>
      <c r="E93" s="90">
        <f t="shared" si="21"/>
        <v>142420</v>
      </c>
      <c r="F93" s="109">
        <v>203382</v>
      </c>
      <c r="G93" s="80">
        <v>142420</v>
      </c>
      <c r="H93" s="100"/>
      <c r="I93" s="113"/>
      <c r="J93" s="109"/>
      <c r="K93" s="80"/>
      <c r="L93" s="115">
        <v>35000</v>
      </c>
      <c r="M93" s="80"/>
    </row>
    <row r="94" spans="2:13" ht="18" customHeight="1" x14ac:dyDescent="0.25">
      <c r="B94" s="4">
        <v>70</v>
      </c>
      <c r="C94" s="19" t="s">
        <v>148</v>
      </c>
      <c r="D94" s="75">
        <f t="shared" si="20"/>
        <v>27483</v>
      </c>
      <c r="E94" s="90">
        <f t="shared" si="21"/>
        <v>22711</v>
      </c>
      <c r="F94" s="107">
        <v>27483</v>
      </c>
      <c r="G94" s="77">
        <v>22711</v>
      </c>
      <c r="H94" s="99"/>
      <c r="I94" s="13"/>
      <c r="J94" s="105"/>
      <c r="K94" s="76"/>
      <c r="L94" s="99"/>
      <c r="M94" s="76"/>
    </row>
    <row r="95" spans="2:13" ht="16.5" customHeight="1" thickBot="1" x14ac:dyDescent="0.3">
      <c r="B95" s="69">
        <v>71</v>
      </c>
      <c r="C95" s="63"/>
      <c r="D95" s="78"/>
      <c r="E95" s="91"/>
      <c r="F95" s="109"/>
      <c r="G95" s="80"/>
      <c r="H95" s="100"/>
      <c r="I95" s="113"/>
      <c r="J95" s="116"/>
      <c r="K95" s="79"/>
      <c r="L95" s="100"/>
      <c r="M95" s="79"/>
    </row>
    <row r="96" spans="2:13" ht="34.5" customHeight="1" thickBot="1" x14ac:dyDescent="0.3">
      <c r="B96" s="41">
        <v>72</v>
      </c>
      <c r="C96" s="57" t="s">
        <v>92</v>
      </c>
      <c r="D96" s="72">
        <f t="shared" si="20"/>
        <v>847120</v>
      </c>
      <c r="E96" s="88">
        <f t="shared" si="21"/>
        <v>671051</v>
      </c>
      <c r="F96" s="72">
        <f t="shared" ref="F96:M96" si="26">SUM(F97,F106,F112,F117)</f>
        <v>820256</v>
      </c>
      <c r="G96" s="39">
        <f t="shared" si="26"/>
        <v>669700</v>
      </c>
      <c r="H96" s="97">
        <f t="shared" si="26"/>
        <v>0</v>
      </c>
      <c r="I96" s="88">
        <f t="shared" si="26"/>
        <v>0</v>
      </c>
      <c r="J96" s="72">
        <f t="shared" si="26"/>
        <v>13364</v>
      </c>
      <c r="K96" s="39">
        <f t="shared" si="26"/>
        <v>0</v>
      </c>
      <c r="L96" s="97">
        <f t="shared" si="26"/>
        <v>13500</v>
      </c>
      <c r="M96" s="39">
        <f t="shared" si="26"/>
        <v>1351</v>
      </c>
    </row>
    <row r="97" spans="2:13" ht="18.75" customHeight="1" x14ac:dyDescent="0.25">
      <c r="B97" s="11">
        <v>73</v>
      </c>
      <c r="C97" s="58" t="s">
        <v>59</v>
      </c>
      <c r="D97" s="73">
        <f t="shared" si="20"/>
        <v>74494</v>
      </c>
      <c r="E97" s="89">
        <f t="shared" si="21"/>
        <v>0</v>
      </c>
      <c r="F97" s="104">
        <f>SUM(F99,F102)</f>
        <v>74494</v>
      </c>
      <c r="G97" s="74">
        <f t="shared" ref="G97:M97" si="27">SUM(G99,G102)</f>
        <v>0</v>
      </c>
      <c r="H97" s="98">
        <f t="shared" si="27"/>
        <v>0</v>
      </c>
      <c r="I97" s="5">
        <f t="shared" si="27"/>
        <v>0</v>
      </c>
      <c r="J97" s="104">
        <f t="shared" si="27"/>
        <v>0</v>
      </c>
      <c r="K97" s="74">
        <f t="shared" si="27"/>
        <v>0</v>
      </c>
      <c r="L97" s="98">
        <f t="shared" si="27"/>
        <v>0</v>
      </c>
      <c r="M97" s="74">
        <f t="shared" si="27"/>
        <v>0</v>
      </c>
    </row>
    <row r="98" spans="2:13" ht="13.5" customHeight="1" x14ac:dyDescent="0.25">
      <c r="B98" s="4">
        <v>74</v>
      </c>
      <c r="C98" s="58"/>
      <c r="D98" s="75">
        <f t="shared" si="20"/>
        <v>0</v>
      </c>
      <c r="E98" s="90">
        <f t="shared" si="21"/>
        <v>0</v>
      </c>
      <c r="F98" s="107"/>
      <c r="G98" s="76"/>
      <c r="H98" s="99"/>
      <c r="I98" s="13"/>
      <c r="J98" s="105"/>
      <c r="K98" s="76"/>
      <c r="L98" s="99"/>
      <c r="M98" s="76"/>
    </row>
    <row r="99" spans="2:13" ht="15.75" x14ac:dyDescent="0.25">
      <c r="B99" s="4">
        <v>75</v>
      </c>
      <c r="C99" s="62" t="s">
        <v>97</v>
      </c>
      <c r="D99" s="75">
        <f t="shared" si="20"/>
        <v>34524</v>
      </c>
      <c r="E99" s="90">
        <f t="shared" si="21"/>
        <v>0</v>
      </c>
      <c r="F99" s="105">
        <f>SUM(F100:F101)</f>
        <v>34524</v>
      </c>
      <c r="G99" s="76">
        <f t="shared" ref="G99:M99" si="28">SUM(G100:G101)</f>
        <v>0</v>
      </c>
      <c r="H99" s="99">
        <f t="shared" si="28"/>
        <v>0</v>
      </c>
      <c r="I99" s="13">
        <f t="shared" si="28"/>
        <v>0</v>
      </c>
      <c r="J99" s="105">
        <f t="shared" si="28"/>
        <v>0</v>
      </c>
      <c r="K99" s="76">
        <f t="shared" si="28"/>
        <v>0</v>
      </c>
      <c r="L99" s="99">
        <f t="shared" si="28"/>
        <v>0</v>
      </c>
      <c r="M99" s="76">
        <f t="shared" si="28"/>
        <v>0</v>
      </c>
    </row>
    <row r="100" spans="2:13" ht="15.75" customHeight="1" x14ac:dyDescent="0.25">
      <c r="B100" s="4">
        <v>76</v>
      </c>
      <c r="C100" s="60" t="s">
        <v>86</v>
      </c>
      <c r="D100" s="75">
        <f t="shared" si="20"/>
        <v>34524</v>
      </c>
      <c r="E100" s="90">
        <f t="shared" si="21"/>
        <v>0</v>
      </c>
      <c r="F100" s="107">
        <v>34524</v>
      </c>
      <c r="G100" s="77"/>
      <c r="H100" s="99"/>
      <c r="I100" s="14"/>
      <c r="J100" s="107"/>
      <c r="K100" s="77"/>
      <c r="L100" s="99"/>
      <c r="M100" s="77"/>
    </row>
    <row r="101" spans="2:13" ht="15.75" x14ac:dyDescent="0.25">
      <c r="B101" s="4">
        <v>77</v>
      </c>
      <c r="C101" s="60"/>
      <c r="D101" s="75">
        <f t="shared" si="20"/>
        <v>0</v>
      </c>
      <c r="E101" s="90">
        <f t="shared" si="21"/>
        <v>0</v>
      </c>
      <c r="F101" s="107"/>
      <c r="G101" s="76"/>
      <c r="H101" s="99"/>
      <c r="I101" s="13"/>
      <c r="J101" s="105"/>
      <c r="K101" s="76"/>
      <c r="L101" s="99"/>
      <c r="M101" s="76"/>
    </row>
    <row r="102" spans="2:13" ht="15.75" x14ac:dyDescent="0.25">
      <c r="B102" s="4">
        <v>78</v>
      </c>
      <c r="C102" s="62" t="s">
        <v>69</v>
      </c>
      <c r="D102" s="75">
        <f t="shared" si="20"/>
        <v>39970</v>
      </c>
      <c r="E102" s="90">
        <f t="shared" si="21"/>
        <v>0</v>
      </c>
      <c r="F102" s="105">
        <f>SUM(F103:F105)</f>
        <v>39970</v>
      </c>
      <c r="G102" s="76">
        <f t="shared" ref="G102:M102" si="29">SUM(G103:G105)</f>
        <v>0</v>
      </c>
      <c r="H102" s="99">
        <f t="shared" si="29"/>
        <v>0</v>
      </c>
      <c r="I102" s="13">
        <f t="shared" si="29"/>
        <v>0</v>
      </c>
      <c r="J102" s="105">
        <f t="shared" si="29"/>
        <v>0</v>
      </c>
      <c r="K102" s="76">
        <f t="shared" si="29"/>
        <v>0</v>
      </c>
      <c r="L102" s="99">
        <f t="shared" si="29"/>
        <v>0</v>
      </c>
      <c r="M102" s="76">
        <f t="shared" si="29"/>
        <v>0</v>
      </c>
    </row>
    <row r="103" spans="2:13" ht="15.75" x14ac:dyDescent="0.25">
      <c r="B103" s="4">
        <v>79</v>
      </c>
      <c r="C103" s="19" t="s">
        <v>85</v>
      </c>
      <c r="D103" s="75">
        <f t="shared" si="20"/>
        <v>12326</v>
      </c>
      <c r="E103" s="90">
        <f t="shared" si="21"/>
        <v>0</v>
      </c>
      <c r="F103" s="107">
        <v>12326</v>
      </c>
      <c r="G103" s="77"/>
      <c r="H103" s="99"/>
      <c r="I103" s="14"/>
      <c r="J103" s="107"/>
      <c r="K103" s="77"/>
      <c r="L103" s="99"/>
      <c r="M103" s="77"/>
    </row>
    <row r="104" spans="2:13" ht="16.5" customHeight="1" x14ac:dyDescent="0.25">
      <c r="B104" s="4">
        <v>80</v>
      </c>
      <c r="C104" s="60" t="s">
        <v>96</v>
      </c>
      <c r="D104" s="75">
        <f t="shared" si="20"/>
        <v>27003</v>
      </c>
      <c r="E104" s="90">
        <f t="shared" si="21"/>
        <v>0</v>
      </c>
      <c r="F104" s="107">
        <v>27003</v>
      </c>
      <c r="G104" s="77"/>
      <c r="H104" s="99"/>
      <c r="I104" s="14"/>
      <c r="J104" s="107"/>
      <c r="K104" s="77"/>
      <c r="L104" s="99"/>
      <c r="M104" s="77"/>
    </row>
    <row r="105" spans="2:13" ht="16.5" customHeight="1" x14ac:dyDescent="0.25">
      <c r="B105" s="4">
        <v>81</v>
      </c>
      <c r="C105" s="60" t="s">
        <v>192</v>
      </c>
      <c r="D105" s="75">
        <f t="shared" si="20"/>
        <v>641</v>
      </c>
      <c r="E105" s="90">
        <f t="shared" si="21"/>
        <v>0</v>
      </c>
      <c r="F105" s="107">
        <v>641</v>
      </c>
      <c r="G105" s="76"/>
      <c r="H105" s="99"/>
      <c r="I105" s="13"/>
      <c r="J105" s="105"/>
      <c r="K105" s="76"/>
      <c r="L105" s="99"/>
      <c r="M105" s="76"/>
    </row>
    <row r="106" spans="2:13" ht="33.75" customHeight="1" x14ac:dyDescent="0.25">
      <c r="B106" s="4">
        <v>82</v>
      </c>
      <c r="C106" s="62" t="s">
        <v>103</v>
      </c>
      <c r="D106" s="75">
        <f t="shared" si="20"/>
        <v>364274</v>
      </c>
      <c r="E106" s="90">
        <f t="shared" si="21"/>
        <v>309650</v>
      </c>
      <c r="F106" s="105">
        <f>SUM(F108)</f>
        <v>350410</v>
      </c>
      <c r="G106" s="76">
        <f t="shared" ref="G106:M106" si="30">SUM(G108)</f>
        <v>309650</v>
      </c>
      <c r="H106" s="99">
        <f t="shared" si="30"/>
        <v>0</v>
      </c>
      <c r="I106" s="13">
        <f t="shared" si="30"/>
        <v>0</v>
      </c>
      <c r="J106" s="105">
        <f t="shared" si="30"/>
        <v>13364</v>
      </c>
      <c r="K106" s="76">
        <f t="shared" si="30"/>
        <v>0</v>
      </c>
      <c r="L106" s="99">
        <f t="shared" si="30"/>
        <v>500</v>
      </c>
      <c r="M106" s="76">
        <f t="shared" si="30"/>
        <v>0</v>
      </c>
    </row>
    <row r="107" spans="2:13" ht="13.5" customHeight="1" x14ac:dyDescent="0.25">
      <c r="B107" s="4">
        <v>83</v>
      </c>
      <c r="C107" s="62"/>
      <c r="D107" s="75">
        <f t="shared" si="20"/>
        <v>0</v>
      </c>
      <c r="E107" s="90">
        <f t="shared" si="21"/>
        <v>0</v>
      </c>
      <c r="F107" s="107"/>
      <c r="G107" s="76"/>
      <c r="H107" s="99"/>
      <c r="I107" s="13"/>
      <c r="J107" s="105"/>
      <c r="K107" s="76"/>
      <c r="L107" s="99"/>
      <c r="M107" s="76"/>
    </row>
    <row r="108" spans="2:13" ht="15" customHeight="1" x14ac:dyDescent="0.25">
      <c r="B108" s="4">
        <v>84</v>
      </c>
      <c r="C108" s="62" t="s">
        <v>69</v>
      </c>
      <c r="D108" s="75">
        <f t="shared" si="20"/>
        <v>364274</v>
      </c>
      <c r="E108" s="90">
        <f t="shared" si="21"/>
        <v>309650</v>
      </c>
      <c r="F108" s="105">
        <f>SUM(F109:F111)</f>
        <v>350410</v>
      </c>
      <c r="G108" s="76">
        <f t="shared" ref="G108:M108" si="31">SUM(G109:G111)</f>
        <v>309650</v>
      </c>
      <c r="H108" s="99">
        <f t="shared" si="31"/>
        <v>0</v>
      </c>
      <c r="I108" s="13">
        <f t="shared" si="31"/>
        <v>0</v>
      </c>
      <c r="J108" s="105">
        <f t="shared" si="31"/>
        <v>13364</v>
      </c>
      <c r="K108" s="76">
        <f t="shared" si="31"/>
        <v>0</v>
      </c>
      <c r="L108" s="99">
        <f t="shared" si="31"/>
        <v>500</v>
      </c>
      <c r="M108" s="76">
        <f t="shared" si="31"/>
        <v>0</v>
      </c>
    </row>
    <row r="109" spans="2:13" ht="17.25" customHeight="1" x14ac:dyDescent="0.25">
      <c r="B109" s="4">
        <v>85</v>
      </c>
      <c r="C109" s="60" t="s">
        <v>104</v>
      </c>
      <c r="D109" s="75">
        <f t="shared" si="20"/>
        <v>350910</v>
      </c>
      <c r="E109" s="90">
        <f t="shared" si="21"/>
        <v>309650</v>
      </c>
      <c r="F109" s="107">
        <v>350410</v>
      </c>
      <c r="G109" s="77">
        <v>309650</v>
      </c>
      <c r="H109" s="65"/>
      <c r="I109" s="14"/>
      <c r="J109" s="107"/>
      <c r="K109" s="76"/>
      <c r="L109" s="65">
        <v>500</v>
      </c>
      <c r="M109" s="76"/>
    </row>
    <row r="110" spans="2:13" ht="15" customHeight="1" x14ac:dyDescent="0.25">
      <c r="B110" s="4">
        <v>86</v>
      </c>
      <c r="C110" s="60" t="s">
        <v>135</v>
      </c>
      <c r="D110" s="75">
        <f t="shared" si="20"/>
        <v>13364</v>
      </c>
      <c r="E110" s="90">
        <f t="shared" si="21"/>
        <v>0</v>
      </c>
      <c r="F110" s="107"/>
      <c r="G110" s="76"/>
      <c r="H110" s="99"/>
      <c r="I110" s="13"/>
      <c r="J110" s="107">
        <v>13364</v>
      </c>
      <c r="K110" s="76"/>
      <c r="L110" s="99"/>
      <c r="M110" s="76"/>
    </row>
    <row r="111" spans="2:13" ht="14.25" customHeight="1" x14ac:dyDescent="0.25">
      <c r="B111" s="4">
        <v>87</v>
      </c>
      <c r="C111" s="60"/>
      <c r="D111" s="75">
        <f t="shared" si="20"/>
        <v>0</v>
      </c>
      <c r="E111" s="90">
        <f t="shared" si="21"/>
        <v>0</v>
      </c>
      <c r="F111" s="107"/>
      <c r="G111" s="76"/>
      <c r="H111" s="99"/>
      <c r="I111" s="13"/>
      <c r="J111" s="105"/>
      <c r="K111" s="76"/>
      <c r="L111" s="99"/>
      <c r="M111" s="76"/>
    </row>
    <row r="112" spans="2:13" ht="18.75" customHeight="1" x14ac:dyDescent="0.25">
      <c r="B112" s="4">
        <v>88</v>
      </c>
      <c r="C112" s="59" t="s">
        <v>56</v>
      </c>
      <c r="D112" s="75">
        <f t="shared" si="20"/>
        <v>270126</v>
      </c>
      <c r="E112" s="90">
        <f t="shared" si="21"/>
        <v>237250</v>
      </c>
      <c r="F112" s="105">
        <f>SUM(F114)</f>
        <v>264126</v>
      </c>
      <c r="G112" s="76">
        <f t="shared" ref="G112:M112" si="32">SUM(G114)</f>
        <v>237250</v>
      </c>
      <c r="H112" s="99">
        <f t="shared" si="32"/>
        <v>0</v>
      </c>
      <c r="I112" s="13">
        <f t="shared" si="32"/>
        <v>0</v>
      </c>
      <c r="J112" s="105">
        <f t="shared" si="32"/>
        <v>0</v>
      </c>
      <c r="K112" s="76">
        <f t="shared" si="32"/>
        <v>0</v>
      </c>
      <c r="L112" s="99">
        <f t="shared" si="32"/>
        <v>6000</v>
      </c>
      <c r="M112" s="76">
        <f t="shared" si="32"/>
        <v>0</v>
      </c>
    </row>
    <row r="113" spans="2:13" ht="15" customHeight="1" x14ac:dyDescent="0.25">
      <c r="B113" s="4">
        <v>89</v>
      </c>
      <c r="C113" s="59"/>
      <c r="D113" s="75">
        <f t="shared" si="20"/>
        <v>0</v>
      </c>
      <c r="E113" s="90">
        <f t="shared" si="21"/>
        <v>0</v>
      </c>
      <c r="F113" s="107"/>
      <c r="G113" s="76"/>
      <c r="H113" s="99"/>
      <c r="I113" s="13"/>
      <c r="J113" s="105"/>
      <c r="K113" s="76"/>
      <c r="L113" s="99"/>
      <c r="M113" s="76"/>
    </row>
    <row r="114" spans="2:13" ht="18" customHeight="1" x14ac:dyDescent="0.25">
      <c r="B114" s="4">
        <v>90</v>
      </c>
      <c r="C114" s="62" t="s">
        <v>69</v>
      </c>
      <c r="D114" s="75">
        <f t="shared" si="20"/>
        <v>270126</v>
      </c>
      <c r="E114" s="90">
        <f t="shared" si="21"/>
        <v>237250</v>
      </c>
      <c r="F114" s="105">
        <f>SUM(F115:F116)</f>
        <v>264126</v>
      </c>
      <c r="G114" s="76">
        <f t="shared" ref="G114:M114" si="33">SUM(G115:G116)</f>
        <v>237250</v>
      </c>
      <c r="H114" s="99">
        <f t="shared" si="33"/>
        <v>0</v>
      </c>
      <c r="I114" s="13">
        <f t="shared" si="33"/>
        <v>0</v>
      </c>
      <c r="J114" s="105">
        <f t="shared" si="33"/>
        <v>0</v>
      </c>
      <c r="K114" s="76">
        <f t="shared" si="33"/>
        <v>0</v>
      </c>
      <c r="L114" s="99">
        <f t="shared" si="33"/>
        <v>6000</v>
      </c>
      <c r="M114" s="76">
        <f t="shared" si="33"/>
        <v>0</v>
      </c>
    </row>
    <row r="115" spans="2:13" ht="19.5" customHeight="1" x14ac:dyDescent="0.25">
      <c r="B115" s="4">
        <v>91</v>
      </c>
      <c r="C115" s="60" t="s">
        <v>57</v>
      </c>
      <c r="D115" s="75">
        <f t="shared" si="20"/>
        <v>270126</v>
      </c>
      <c r="E115" s="90">
        <f t="shared" si="21"/>
        <v>237250</v>
      </c>
      <c r="F115" s="107">
        <v>264126</v>
      </c>
      <c r="G115" s="77">
        <v>237250</v>
      </c>
      <c r="H115" s="65"/>
      <c r="I115" s="14"/>
      <c r="J115" s="107"/>
      <c r="K115" s="77"/>
      <c r="L115" s="65">
        <v>6000</v>
      </c>
      <c r="M115" s="76"/>
    </row>
    <row r="116" spans="2:13" ht="15" customHeight="1" x14ac:dyDescent="0.25">
      <c r="B116" s="4">
        <v>92</v>
      </c>
      <c r="C116" s="60"/>
      <c r="D116" s="75"/>
      <c r="E116" s="90"/>
      <c r="F116" s="107"/>
      <c r="G116" s="76"/>
      <c r="H116" s="99"/>
      <c r="I116" s="13"/>
      <c r="J116" s="105"/>
      <c r="K116" s="76"/>
      <c r="L116" s="99"/>
      <c r="M116" s="76"/>
    </row>
    <row r="117" spans="2:13" ht="18" customHeight="1" x14ac:dyDescent="0.25">
      <c r="B117" s="4">
        <v>93</v>
      </c>
      <c r="C117" s="59" t="s">
        <v>58</v>
      </c>
      <c r="D117" s="75">
        <f t="shared" si="20"/>
        <v>138226</v>
      </c>
      <c r="E117" s="90">
        <f t="shared" si="21"/>
        <v>124151</v>
      </c>
      <c r="F117" s="105">
        <f>SUM(F119)</f>
        <v>131226</v>
      </c>
      <c r="G117" s="76">
        <f t="shared" ref="G117:M117" si="34">SUM(G119)</f>
        <v>122800</v>
      </c>
      <c r="H117" s="99">
        <f t="shared" si="34"/>
        <v>0</v>
      </c>
      <c r="I117" s="13">
        <f t="shared" si="34"/>
        <v>0</v>
      </c>
      <c r="J117" s="105">
        <f t="shared" si="34"/>
        <v>0</v>
      </c>
      <c r="K117" s="76">
        <f t="shared" si="34"/>
        <v>0</v>
      </c>
      <c r="L117" s="99">
        <f t="shared" si="34"/>
        <v>7000</v>
      </c>
      <c r="M117" s="76">
        <f t="shared" si="34"/>
        <v>1351</v>
      </c>
    </row>
    <row r="118" spans="2:13" ht="15.75" x14ac:dyDescent="0.25">
      <c r="B118" s="4">
        <v>94</v>
      </c>
      <c r="C118" s="59"/>
      <c r="D118" s="75">
        <f t="shared" si="20"/>
        <v>0</v>
      </c>
      <c r="E118" s="90">
        <f t="shared" si="21"/>
        <v>0</v>
      </c>
      <c r="F118" s="107"/>
      <c r="G118" s="76"/>
      <c r="H118" s="99"/>
      <c r="I118" s="13"/>
      <c r="J118" s="105"/>
      <c r="K118" s="76"/>
      <c r="L118" s="99"/>
      <c r="M118" s="76"/>
    </row>
    <row r="119" spans="2:13" ht="15" customHeight="1" x14ac:dyDescent="0.25">
      <c r="B119" s="4">
        <v>95</v>
      </c>
      <c r="C119" s="62" t="s">
        <v>69</v>
      </c>
      <c r="D119" s="75">
        <f t="shared" si="20"/>
        <v>138226</v>
      </c>
      <c r="E119" s="90">
        <f t="shared" si="21"/>
        <v>124151</v>
      </c>
      <c r="F119" s="105">
        <f t="shared" ref="F119:M119" si="35">SUM(F120:F120)</f>
        <v>131226</v>
      </c>
      <c r="G119" s="76">
        <f t="shared" si="35"/>
        <v>122800</v>
      </c>
      <c r="H119" s="99">
        <f t="shared" si="35"/>
        <v>0</v>
      </c>
      <c r="I119" s="13">
        <f t="shared" si="35"/>
        <v>0</v>
      </c>
      <c r="J119" s="105">
        <f t="shared" si="35"/>
        <v>0</v>
      </c>
      <c r="K119" s="76">
        <f t="shared" si="35"/>
        <v>0</v>
      </c>
      <c r="L119" s="99">
        <f t="shared" si="35"/>
        <v>7000</v>
      </c>
      <c r="M119" s="76">
        <f t="shared" si="35"/>
        <v>1351</v>
      </c>
    </row>
    <row r="120" spans="2:13" ht="19.5" customHeight="1" x14ac:dyDescent="0.25">
      <c r="B120" s="4">
        <v>96</v>
      </c>
      <c r="C120" s="60" t="s">
        <v>134</v>
      </c>
      <c r="D120" s="75">
        <f t="shared" si="20"/>
        <v>138226</v>
      </c>
      <c r="E120" s="90">
        <f t="shared" si="21"/>
        <v>124151</v>
      </c>
      <c r="F120" s="107">
        <v>131226</v>
      </c>
      <c r="G120" s="77">
        <v>122800</v>
      </c>
      <c r="H120" s="99"/>
      <c r="I120" s="14"/>
      <c r="J120" s="107"/>
      <c r="K120" s="77"/>
      <c r="L120" s="65">
        <v>7000</v>
      </c>
      <c r="M120" s="77">
        <v>1351</v>
      </c>
    </row>
    <row r="121" spans="2:13" ht="16.5" customHeight="1" thickBot="1" x14ac:dyDescent="0.3">
      <c r="B121" s="4">
        <v>97</v>
      </c>
      <c r="C121" s="60"/>
      <c r="D121" s="78">
        <f t="shared" si="20"/>
        <v>0</v>
      </c>
      <c r="E121" s="91">
        <f t="shared" si="21"/>
        <v>0</v>
      </c>
      <c r="F121" s="109"/>
      <c r="G121" s="79"/>
      <c r="H121" s="100"/>
      <c r="I121" s="113"/>
      <c r="J121" s="116"/>
      <c r="K121" s="79"/>
      <c r="L121" s="100"/>
      <c r="M121" s="79"/>
    </row>
    <row r="122" spans="2:13" ht="51.75" customHeight="1" thickBot="1" x14ac:dyDescent="0.3">
      <c r="B122" s="4">
        <v>98</v>
      </c>
      <c r="C122" s="66" t="s">
        <v>91</v>
      </c>
      <c r="D122" s="72">
        <f t="shared" si="20"/>
        <v>1004255</v>
      </c>
      <c r="E122" s="88">
        <f t="shared" si="21"/>
        <v>1759</v>
      </c>
      <c r="F122" s="72">
        <f>SUM(F123)</f>
        <v>1002471</v>
      </c>
      <c r="G122" s="39">
        <f t="shared" ref="G122:M122" si="36">SUM(G123)</f>
        <v>0</v>
      </c>
      <c r="H122" s="97">
        <f t="shared" si="36"/>
        <v>1784</v>
      </c>
      <c r="I122" s="88">
        <f t="shared" si="36"/>
        <v>1759</v>
      </c>
      <c r="J122" s="72">
        <f t="shared" si="36"/>
        <v>0</v>
      </c>
      <c r="K122" s="39">
        <f t="shared" si="36"/>
        <v>0</v>
      </c>
      <c r="L122" s="97">
        <f t="shared" si="36"/>
        <v>0</v>
      </c>
      <c r="M122" s="39">
        <f t="shared" si="36"/>
        <v>0</v>
      </c>
    </row>
    <row r="123" spans="2:13" ht="21" customHeight="1" x14ac:dyDescent="0.25">
      <c r="B123" s="4">
        <v>99</v>
      </c>
      <c r="C123" s="58" t="s">
        <v>59</v>
      </c>
      <c r="D123" s="73">
        <f>SUM(D125)</f>
        <v>1004255</v>
      </c>
      <c r="E123" s="89">
        <f t="shared" ref="E123:M123" si="37">SUM(E125)</f>
        <v>1759</v>
      </c>
      <c r="F123" s="104">
        <f t="shared" si="37"/>
        <v>1002471</v>
      </c>
      <c r="G123" s="74">
        <f t="shared" si="37"/>
        <v>0</v>
      </c>
      <c r="H123" s="98">
        <f t="shared" si="37"/>
        <v>1784</v>
      </c>
      <c r="I123" s="5">
        <f t="shared" si="37"/>
        <v>1759</v>
      </c>
      <c r="J123" s="104">
        <f t="shared" si="37"/>
        <v>0</v>
      </c>
      <c r="K123" s="74">
        <f t="shared" si="37"/>
        <v>0</v>
      </c>
      <c r="L123" s="98">
        <f t="shared" si="37"/>
        <v>0</v>
      </c>
      <c r="M123" s="74">
        <f t="shared" si="37"/>
        <v>0</v>
      </c>
    </row>
    <row r="124" spans="2:13" ht="15" customHeight="1" x14ac:dyDescent="0.25">
      <c r="B124" s="4">
        <v>100</v>
      </c>
      <c r="C124" s="58"/>
      <c r="D124" s="75">
        <f t="shared" si="20"/>
        <v>0</v>
      </c>
      <c r="E124" s="90">
        <f t="shared" si="21"/>
        <v>0</v>
      </c>
      <c r="F124" s="107"/>
      <c r="G124" s="76"/>
      <c r="H124" s="99"/>
      <c r="I124" s="13"/>
      <c r="J124" s="105"/>
      <c r="K124" s="76"/>
      <c r="L124" s="99"/>
      <c r="M124" s="76"/>
    </row>
    <row r="125" spans="2:13" ht="13.5" customHeight="1" x14ac:dyDescent="0.25">
      <c r="B125" s="4">
        <v>101</v>
      </c>
      <c r="C125" s="59" t="s">
        <v>67</v>
      </c>
      <c r="D125" s="75">
        <f t="shared" si="20"/>
        <v>1004255</v>
      </c>
      <c r="E125" s="90">
        <f t="shared" si="21"/>
        <v>1759</v>
      </c>
      <c r="F125" s="105">
        <f>SUM(F126:F134)</f>
        <v>1002471</v>
      </c>
      <c r="G125" s="76">
        <f t="shared" ref="G125:M125" si="38">SUM(G126:G134)</f>
        <v>0</v>
      </c>
      <c r="H125" s="99">
        <f t="shared" si="38"/>
        <v>1784</v>
      </c>
      <c r="I125" s="13">
        <f t="shared" si="38"/>
        <v>1759</v>
      </c>
      <c r="J125" s="105">
        <f t="shared" si="38"/>
        <v>0</v>
      </c>
      <c r="K125" s="76">
        <f t="shared" si="38"/>
        <v>0</v>
      </c>
      <c r="L125" s="99">
        <f t="shared" si="38"/>
        <v>0</v>
      </c>
      <c r="M125" s="76">
        <f t="shared" si="38"/>
        <v>0</v>
      </c>
    </row>
    <row r="126" spans="2:13" ht="18" customHeight="1" x14ac:dyDescent="0.25">
      <c r="B126" s="4">
        <v>102</v>
      </c>
      <c r="C126" s="19" t="s">
        <v>77</v>
      </c>
      <c r="D126" s="75">
        <f t="shared" si="20"/>
        <v>211242</v>
      </c>
      <c r="E126" s="90">
        <f t="shared" si="21"/>
        <v>0</v>
      </c>
      <c r="F126" s="107">
        <v>211242</v>
      </c>
      <c r="G126" s="77"/>
      <c r="H126" s="99"/>
      <c r="I126" s="14"/>
      <c r="J126" s="107"/>
      <c r="K126" s="77"/>
      <c r="L126" s="99"/>
      <c r="M126" s="77"/>
    </row>
    <row r="127" spans="2:13" ht="18" customHeight="1" x14ac:dyDescent="0.25">
      <c r="B127" s="4">
        <v>103</v>
      </c>
      <c r="C127" s="19" t="s">
        <v>78</v>
      </c>
      <c r="D127" s="75">
        <f t="shared" si="20"/>
        <v>0</v>
      </c>
      <c r="E127" s="90">
        <f t="shared" si="21"/>
        <v>0</v>
      </c>
      <c r="F127" s="107"/>
      <c r="G127" s="77"/>
      <c r="H127" s="99"/>
      <c r="I127" s="14"/>
      <c r="J127" s="107"/>
      <c r="K127" s="77"/>
      <c r="L127" s="99"/>
      <c r="M127" s="77"/>
    </row>
    <row r="128" spans="2:13" ht="18" customHeight="1" x14ac:dyDescent="0.25">
      <c r="B128" s="4">
        <v>104</v>
      </c>
      <c r="C128" s="60" t="s">
        <v>195</v>
      </c>
      <c r="D128" s="75">
        <f t="shared" si="20"/>
        <v>6736</v>
      </c>
      <c r="E128" s="90">
        <f t="shared" si="21"/>
        <v>0</v>
      </c>
      <c r="F128" s="107">
        <v>6736</v>
      </c>
      <c r="G128" s="77"/>
      <c r="H128" s="99"/>
      <c r="I128" s="14"/>
      <c r="J128" s="107"/>
      <c r="K128" s="77"/>
      <c r="L128" s="99"/>
      <c r="M128" s="77"/>
    </row>
    <row r="129" spans="2:13" ht="36.75" customHeight="1" x14ac:dyDescent="0.25">
      <c r="B129" s="4">
        <v>105</v>
      </c>
      <c r="C129" s="19" t="s">
        <v>107</v>
      </c>
      <c r="D129" s="75">
        <f t="shared" ref="D129:D188" si="39">SUM(F129,H129,J129,L129)</f>
        <v>0</v>
      </c>
      <c r="E129" s="90">
        <f t="shared" ref="E129:E188" si="40">SUM(G129,I129,K129,M129)</f>
        <v>0</v>
      </c>
      <c r="F129" s="107"/>
      <c r="G129" s="77"/>
      <c r="H129" s="99"/>
      <c r="I129" s="14"/>
      <c r="J129" s="107"/>
      <c r="K129" s="77"/>
      <c r="L129" s="99"/>
      <c r="M129" s="77"/>
    </row>
    <row r="130" spans="2:13" ht="36.75" customHeight="1" x14ac:dyDescent="0.25">
      <c r="B130" s="4"/>
      <c r="C130" s="19" t="s">
        <v>186</v>
      </c>
      <c r="D130" s="75">
        <f t="shared" si="39"/>
        <v>0</v>
      </c>
      <c r="E130" s="90">
        <f t="shared" si="40"/>
        <v>0</v>
      </c>
      <c r="F130" s="107"/>
      <c r="G130" s="77"/>
      <c r="H130" s="99"/>
      <c r="I130" s="14"/>
      <c r="J130" s="107"/>
      <c r="K130" s="77"/>
      <c r="L130" s="99"/>
      <c r="M130" s="77"/>
    </row>
    <row r="131" spans="2:13" ht="47.25" x14ac:dyDescent="0.25">
      <c r="B131" s="4">
        <v>106</v>
      </c>
      <c r="C131" s="19" t="s">
        <v>171</v>
      </c>
      <c r="D131" s="75">
        <f t="shared" si="39"/>
        <v>0</v>
      </c>
      <c r="E131" s="90">
        <f t="shared" si="40"/>
        <v>0</v>
      </c>
      <c r="F131" s="107"/>
      <c r="G131" s="77"/>
      <c r="H131" s="99"/>
      <c r="I131" s="14"/>
      <c r="J131" s="107"/>
      <c r="K131" s="77"/>
      <c r="L131" s="99"/>
      <c r="M131" s="77"/>
    </row>
    <row r="132" spans="2:13" ht="45" customHeight="1" x14ac:dyDescent="0.25">
      <c r="B132" s="4">
        <v>107</v>
      </c>
      <c r="C132" s="63" t="s">
        <v>193</v>
      </c>
      <c r="D132" s="75">
        <f t="shared" si="39"/>
        <v>493</v>
      </c>
      <c r="E132" s="90">
        <f t="shared" si="40"/>
        <v>0</v>
      </c>
      <c r="F132" s="107">
        <v>493</v>
      </c>
      <c r="G132" s="77"/>
      <c r="H132" s="99"/>
      <c r="I132" s="14"/>
      <c r="J132" s="107"/>
      <c r="K132" s="77"/>
      <c r="L132" s="99"/>
      <c r="M132" s="77"/>
    </row>
    <row r="133" spans="2:13" ht="15.75" customHeight="1" x14ac:dyDescent="0.25">
      <c r="B133" s="4">
        <v>108</v>
      </c>
      <c r="C133" s="19" t="s">
        <v>145</v>
      </c>
      <c r="D133" s="75">
        <f t="shared" si="39"/>
        <v>784000</v>
      </c>
      <c r="E133" s="90">
        <f t="shared" si="40"/>
        <v>0</v>
      </c>
      <c r="F133" s="107">
        <v>784000</v>
      </c>
      <c r="G133" s="77"/>
      <c r="H133" s="99"/>
      <c r="I133" s="14"/>
      <c r="J133" s="107"/>
      <c r="K133" s="77"/>
      <c r="L133" s="99"/>
      <c r="M133" s="77"/>
    </row>
    <row r="134" spans="2:13" ht="32.25" customHeight="1" x14ac:dyDescent="0.25">
      <c r="B134" s="69">
        <v>109</v>
      </c>
      <c r="C134" s="63" t="s">
        <v>173</v>
      </c>
      <c r="D134" s="78">
        <f t="shared" si="39"/>
        <v>1784</v>
      </c>
      <c r="E134" s="91">
        <f t="shared" si="40"/>
        <v>1759</v>
      </c>
      <c r="F134" s="109"/>
      <c r="G134" s="79"/>
      <c r="H134" s="115">
        <v>1784</v>
      </c>
      <c r="I134" s="130">
        <v>1759</v>
      </c>
      <c r="J134" s="116"/>
      <c r="K134" s="79"/>
      <c r="L134" s="100"/>
      <c r="M134" s="79"/>
    </row>
    <row r="135" spans="2:13" ht="32.25" customHeight="1" x14ac:dyDescent="0.25">
      <c r="B135" s="4"/>
      <c r="C135" s="19"/>
      <c r="D135" s="75"/>
      <c r="E135" s="90"/>
      <c r="F135" s="107"/>
      <c r="G135" s="76"/>
      <c r="H135" s="99"/>
      <c r="I135" s="13"/>
      <c r="J135" s="105"/>
      <c r="K135" s="76"/>
      <c r="L135" s="99"/>
      <c r="M135" s="76"/>
    </row>
    <row r="136" spans="2:13" ht="37.5" customHeight="1" thickBot="1" x14ac:dyDescent="0.3">
      <c r="B136" s="11">
        <v>110</v>
      </c>
      <c r="C136" s="66" t="s">
        <v>90</v>
      </c>
      <c r="D136" s="51">
        <f t="shared" si="39"/>
        <v>1512926</v>
      </c>
      <c r="E136" s="92">
        <f t="shared" si="40"/>
        <v>433988</v>
      </c>
      <c r="F136" s="51">
        <f t="shared" ref="F136:M136" si="41">SUM(F137)</f>
        <v>1321645</v>
      </c>
      <c r="G136" s="55">
        <f t="shared" si="41"/>
        <v>433988</v>
      </c>
      <c r="H136" s="50">
        <f t="shared" si="41"/>
        <v>164100</v>
      </c>
      <c r="I136" s="92">
        <f t="shared" si="41"/>
        <v>0</v>
      </c>
      <c r="J136" s="51">
        <f t="shared" si="41"/>
        <v>0</v>
      </c>
      <c r="K136" s="55">
        <f t="shared" si="41"/>
        <v>0</v>
      </c>
      <c r="L136" s="50">
        <f t="shared" si="41"/>
        <v>27181</v>
      </c>
      <c r="M136" s="55">
        <f t="shared" si="41"/>
        <v>0</v>
      </c>
    </row>
    <row r="137" spans="2:13" ht="15.75" x14ac:dyDescent="0.25">
      <c r="B137" s="4">
        <v>111</v>
      </c>
      <c r="C137" s="58" t="s">
        <v>59</v>
      </c>
      <c r="D137" s="73">
        <f t="shared" si="39"/>
        <v>1512926</v>
      </c>
      <c r="E137" s="89">
        <f t="shared" si="40"/>
        <v>433988</v>
      </c>
      <c r="F137" s="104">
        <f t="shared" ref="F137:M137" si="42">SUM(F139,F146,F153,F160,F143)</f>
        <v>1321645</v>
      </c>
      <c r="G137" s="74">
        <f t="shared" si="42"/>
        <v>433988</v>
      </c>
      <c r="H137" s="98">
        <f t="shared" si="42"/>
        <v>164100</v>
      </c>
      <c r="I137" s="5">
        <f t="shared" si="42"/>
        <v>0</v>
      </c>
      <c r="J137" s="104">
        <f t="shared" si="42"/>
        <v>0</v>
      </c>
      <c r="K137" s="74">
        <f t="shared" si="42"/>
        <v>0</v>
      </c>
      <c r="L137" s="98">
        <f t="shared" si="42"/>
        <v>27181</v>
      </c>
      <c r="M137" s="74">
        <f t="shared" si="42"/>
        <v>0</v>
      </c>
    </row>
    <row r="138" spans="2:13" ht="13.5" customHeight="1" x14ac:dyDescent="0.25">
      <c r="B138" s="4">
        <v>112</v>
      </c>
      <c r="C138" s="58"/>
      <c r="D138" s="75">
        <f t="shared" si="39"/>
        <v>0</v>
      </c>
      <c r="E138" s="90">
        <f t="shared" si="40"/>
        <v>0</v>
      </c>
      <c r="F138" s="107"/>
      <c r="G138" s="76"/>
      <c r="H138" s="99"/>
      <c r="I138" s="13"/>
      <c r="J138" s="105"/>
      <c r="K138" s="76"/>
      <c r="L138" s="99"/>
      <c r="M138" s="76"/>
    </row>
    <row r="139" spans="2:13" ht="15.75" x14ac:dyDescent="0.25">
      <c r="B139" s="4">
        <v>113</v>
      </c>
      <c r="C139" s="59" t="s">
        <v>64</v>
      </c>
      <c r="D139" s="75">
        <f t="shared" si="39"/>
        <v>101475</v>
      </c>
      <c r="E139" s="90">
        <f t="shared" si="40"/>
        <v>0</v>
      </c>
      <c r="F139" s="105">
        <f t="shared" ref="F139:M139" si="43">SUM(F140:F142)</f>
        <v>101475</v>
      </c>
      <c r="G139" s="76">
        <f t="shared" si="43"/>
        <v>0</v>
      </c>
      <c r="H139" s="99">
        <f t="shared" si="43"/>
        <v>0</v>
      </c>
      <c r="I139" s="13">
        <f t="shared" si="43"/>
        <v>0</v>
      </c>
      <c r="J139" s="105">
        <f t="shared" si="43"/>
        <v>0</v>
      </c>
      <c r="K139" s="76">
        <f t="shared" si="43"/>
        <v>0</v>
      </c>
      <c r="L139" s="99">
        <f t="shared" si="43"/>
        <v>0</v>
      </c>
      <c r="M139" s="76">
        <f t="shared" si="43"/>
        <v>0</v>
      </c>
    </row>
    <row r="140" spans="2:13" ht="15.75" x14ac:dyDescent="0.25">
      <c r="B140" s="4">
        <v>114</v>
      </c>
      <c r="C140" s="19" t="s">
        <v>81</v>
      </c>
      <c r="D140" s="75">
        <f t="shared" si="39"/>
        <v>27600</v>
      </c>
      <c r="E140" s="90">
        <f t="shared" si="40"/>
        <v>0</v>
      </c>
      <c r="F140" s="107">
        <v>27600</v>
      </c>
      <c r="G140" s="76"/>
      <c r="H140" s="65"/>
      <c r="I140" s="13"/>
      <c r="J140" s="105"/>
      <c r="K140" s="76"/>
      <c r="L140" s="99"/>
      <c r="M140" s="76"/>
    </row>
    <row r="141" spans="2:13" ht="47.25" customHeight="1" x14ac:dyDescent="0.25">
      <c r="B141" s="4">
        <v>115</v>
      </c>
      <c r="C141" s="19" t="s">
        <v>133</v>
      </c>
      <c r="D141" s="75">
        <f t="shared" si="39"/>
        <v>73875</v>
      </c>
      <c r="E141" s="90">
        <f t="shared" si="40"/>
        <v>0</v>
      </c>
      <c r="F141" s="107">
        <v>73875</v>
      </c>
      <c r="G141" s="76"/>
      <c r="H141" s="99"/>
      <c r="I141" s="13"/>
      <c r="J141" s="107"/>
      <c r="K141" s="76"/>
      <c r="L141" s="99"/>
      <c r="M141" s="76"/>
    </row>
    <row r="142" spans="2:13" ht="45" customHeight="1" x14ac:dyDescent="0.25">
      <c r="B142" s="4">
        <v>116</v>
      </c>
      <c r="C142" s="49" t="s">
        <v>174</v>
      </c>
      <c r="D142" s="75">
        <f t="shared" si="39"/>
        <v>0</v>
      </c>
      <c r="E142" s="90">
        <f t="shared" si="40"/>
        <v>0</v>
      </c>
      <c r="F142" s="107"/>
      <c r="G142" s="76"/>
      <c r="H142" s="65"/>
      <c r="I142" s="14"/>
      <c r="J142" s="105"/>
      <c r="K142" s="76"/>
      <c r="L142" s="99"/>
      <c r="M142" s="76"/>
    </row>
    <row r="143" spans="2:13" ht="15.75" x14ac:dyDescent="0.25">
      <c r="B143" s="4">
        <v>117</v>
      </c>
      <c r="C143" s="62" t="s">
        <v>130</v>
      </c>
      <c r="D143" s="75">
        <f t="shared" si="39"/>
        <v>493</v>
      </c>
      <c r="E143" s="90">
        <f t="shared" si="40"/>
        <v>0</v>
      </c>
      <c r="F143" s="105">
        <f t="shared" ref="F143:M143" si="44">SUM(F144,J143,L143,N143)</f>
        <v>493</v>
      </c>
      <c r="G143" s="76">
        <f t="shared" si="44"/>
        <v>0</v>
      </c>
      <c r="H143" s="99">
        <f t="shared" si="44"/>
        <v>0</v>
      </c>
      <c r="I143" s="13">
        <f t="shared" si="44"/>
        <v>0</v>
      </c>
      <c r="J143" s="105">
        <f t="shared" si="44"/>
        <v>0</v>
      </c>
      <c r="K143" s="76">
        <f t="shared" si="44"/>
        <v>0</v>
      </c>
      <c r="L143" s="99">
        <f t="shared" si="44"/>
        <v>0</v>
      </c>
      <c r="M143" s="76">
        <f t="shared" si="44"/>
        <v>0</v>
      </c>
    </row>
    <row r="144" spans="2:13" ht="15.75" x14ac:dyDescent="0.25">
      <c r="B144" s="4">
        <v>118</v>
      </c>
      <c r="C144" s="19" t="s">
        <v>131</v>
      </c>
      <c r="D144" s="75">
        <f t="shared" si="39"/>
        <v>493</v>
      </c>
      <c r="E144" s="90">
        <f t="shared" si="40"/>
        <v>0</v>
      </c>
      <c r="F144" s="107">
        <v>493</v>
      </c>
      <c r="G144" s="76"/>
      <c r="H144" s="99"/>
      <c r="I144" s="13"/>
      <c r="J144" s="105"/>
      <c r="K144" s="76"/>
      <c r="L144" s="99"/>
      <c r="M144" s="76"/>
    </row>
    <row r="145" spans="2:13" ht="12.75" customHeight="1" x14ac:dyDescent="0.25">
      <c r="B145" s="4">
        <v>119</v>
      </c>
      <c r="C145" s="19"/>
      <c r="D145" s="75">
        <f t="shared" si="39"/>
        <v>0</v>
      </c>
      <c r="E145" s="90">
        <f t="shared" si="40"/>
        <v>0</v>
      </c>
      <c r="F145" s="107"/>
      <c r="G145" s="76"/>
      <c r="H145" s="99"/>
      <c r="I145" s="13"/>
      <c r="J145" s="105"/>
      <c r="K145" s="76"/>
      <c r="L145" s="99"/>
      <c r="M145" s="76"/>
    </row>
    <row r="146" spans="2:13" ht="15.75" x14ac:dyDescent="0.25">
      <c r="B146" s="4">
        <v>120</v>
      </c>
      <c r="C146" s="59" t="s">
        <v>67</v>
      </c>
      <c r="D146" s="75">
        <f t="shared" si="39"/>
        <v>345704</v>
      </c>
      <c r="E146" s="90">
        <f t="shared" si="40"/>
        <v>0</v>
      </c>
      <c r="F146" s="105">
        <f t="shared" ref="F146:M146" si="45">SUM(F147:F152)</f>
        <v>181604</v>
      </c>
      <c r="G146" s="76">
        <f t="shared" si="45"/>
        <v>0</v>
      </c>
      <c r="H146" s="99">
        <f t="shared" si="45"/>
        <v>164100</v>
      </c>
      <c r="I146" s="13">
        <f t="shared" si="45"/>
        <v>0</v>
      </c>
      <c r="J146" s="105">
        <f t="shared" si="45"/>
        <v>0</v>
      </c>
      <c r="K146" s="76">
        <f t="shared" si="45"/>
        <v>0</v>
      </c>
      <c r="L146" s="99">
        <f t="shared" si="45"/>
        <v>0</v>
      </c>
      <c r="M146" s="76">
        <f t="shared" si="45"/>
        <v>0</v>
      </c>
    </row>
    <row r="147" spans="2:13" ht="15.75" x14ac:dyDescent="0.25">
      <c r="B147" s="4">
        <v>121</v>
      </c>
      <c r="C147" s="19" t="s">
        <v>98</v>
      </c>
      <c r="D147" s="75">
        <f t="shared" si="39"/>
        <v>35000</v>
      </c>
      <c r="E147" s="90">
        <f t="shared" si="40"/>
        <v>0</v>
      </c>
      <c r="F147" s="107"/>
      <c r="G147" s="76"/>
      <c r="H147" s="65">
        <v>35000</v>
      </c>
      <c r="I147" s="13"/>
      <c r="J147" s="105"/>
      <c r="K147" s="76"/>
      <c r="L147" s="99"/>
      <c r="M147" s="76"/>
    </row>
    <row r="148" spans="2:13" ht="15.75" x14ac:dyDescent="0.25">
      <c r="B148" s="4">
        <v>122</v>
      </c>
      <c r="C148" s="60" t="s">
        <v>44</v>
      </c>
      <c r="D148" s="75">
        <f t="shared" si="39"/>
        <v>159100</v>
      </c>
      <c r="E148" s="90">
        <f t="shared" si="40"/>
        <v>0</v>
      </c>
      <c r="F148" s="107">
        <v>30000</v>
      </c>
      <c r="G148" s="76"/>
      <c r="H148" s="65">
        <v>129100</v>
      </c>
      <c r="I148" s="13"/>
      <c r="J148" s="107"/>
      <c r="K148" s="76"/>
      <c r="L148" s="99"/>
      <c r="M148" s="76"/>
    </row>
    <row r="149" spans="2:13" ht="31.5" x14ac:dyDescent="0.25">
      <c r="B149" s="4">
        <v>123</v>
      </c>
      <c r="C149" s="19" t="s">
        <v>102</v>
      </c>
      <c r="D149" s="75">
        <f t="shared" si="39"/>
        <v>0</v>
      </c>
      <c r="E149" s="90">
        <f t="shared" si="40"/>
        <v>0</v>
      </c>
      <c r="F149" s="107"/>
      <c r="G149" s="76"/>
      <c r="H149" s="99"/>
      <c r="I149" s="13"/>
      <c r="J149" s="105"/>
      <c r="K149" s="76"/>
      <c r="L149" s="99"/>
      <c r="M149" s="76"/>
    </row>
    <row r="150" spans="2:13" ht="63" x14ac:dyDescent="0.25">
      <c r="B150" s="4">
        <v>124</v>
      </c>
      <c r="C150" s="19" t="s">
        <v>136</v>
      </c>
      <c r="D150" s="75">
        <f t="shared" si="39"/>
        <v>28349</v>
      </c>
      <c r="E150" s="90">
        <f t="shared" si="40"/>
        <v>0</v>
      </c>
      <c r="F150" s="107">
        <v>28349</v>
      </c>
      <c r="G150" s="76"/>
      <c r="H150" s="99"/>
      <c r="I150" s="13"/>
      <c r="J150" s="107"/>
      <c r="K150" s="76"/>
      <c r="L150" s="99"/>
      <c r="M150" s="76"/>
    </row>
    <row r="151" spans="2:13" ht="15.75" x14ac:dyDescent="0.25">
      <c r="B151" s="4"/>
      <c r="C151" s="19" t="s">
        <v>199</v>
      </c>
      <c r="D151" s="75">
        <f t="shared" si="39"/>
        <v>24651</v>
      </c>
      <c r="E151" s="90"/>
      <c r="F151" s="107">
        <v>24651</v>
      </c>
      <c r="G151" s="76"/>
      <c r="H151" s="99"/>
      <c r="I151" s="13"/>
      <c r="J151" s="107"/>
      <c r="K151" s="76"/>
      <c r="L151" s="99"/>
      <c r="M151" s="76"/>
    </row>
    <row r="152" spans="2:13" ht="37.5" customHeight="1" x14ac:dyDescent="0.25">
      <c r="B152" s="4">
        <v>126</v>
      </c>
      <c r="C152" s="19" t="s">
        <v>170</v>
      </c>
      <c r="D152" s="75">
        <f t="shared" si="39"/>
        <v>98604</v>
      </c>
      <c r="E152" s="90">
        <f t="shared" si="40"/>
        <v>0</v>
      </c>
      <c r="F152" s="107">
        <v>98604</v>
      </c>
      <c r="G152" s="76"/>
      <c r="H152" s="99"/>
      <c r="I152" s="13"/>
      <c r="J152" s="107"/>
      <c r="K152" s="76"/>
      <c r="L152" s="99"/>
      <c r="M152" s="76"/>
    </row>
    <row r="153" spans="2:13" ht="15.75" x14ac:dyDescent="0.25">
      <c r="B153" s="4">
        <v>127</v>
      </c>
      <c r="C153" s="62" t="s">
        <v>73</v>
      </c>
      <c r="D153" s="75">
        <f>SUM(D154:D159)</f>
        <v>521674</v>
      </c>
      <c r="E153" s="90">
        <f t="shared" ref="E153:M153" si="46">SUM(E154:E159)</f>
        <v>0</v>
      </c>
      <c r="F153" s="75">
        <f t="shared" si="46"/>
        <v>521674</v>
      </c>
      <c r="G153" s="81">
        <f t="shared" si="46"/>
        <v>0</v>
      </c>
      <c r="H153" s="44">
        <f t="shared" si="46"/>
        <v>0</v>
      </c>
      <c r="I153" s="90">
        <f t="shared" si="46"/>
        <v>0</v>
      </c>
      <c r="J153" s="75">
        <f t="shared" si="46"/>
        <v>0</v>
      </c>
      <c r="K153" s="81">
        <f t="shared" si="46"/>
        <v>0</v>
      </c>
      <c r="L153" s="44">
        <f t="shared" si="46"/>
        <v>0</v>
      </c>
      <c r="M153" s="81">
        <f t="shared" si="46"/>
        <v>0</v>
      </c>
    </row>
    <row r="154" spans="2:13" ht="15.75" x14ac:dyDescent="0.25">
      <c r="B154" s="4">
        <v>128</v>
      </c>
      <c r="C154" s="19" t="s">
        <v>8</v>
      </c>
      <c r="D154" s="75">
        <f t="shared" si="39"/>
        <v>57065</v>
      </c>
      <c r="E154" s="90">
        <f t="shared" si="40"/>
        <v>0</v>
      </c>
      <c r="F154" s="107">
        <v>57065</v>
      </c>
      <c r="G154" s="76"/>
      <c r="H154" s="99"/>
      <c r="I154" s="13"/>
      <c r="J154" s="107"/>
      <c r="K154" s="76"/>
      <c r="L154" s="99"/>
      <c r="M154" s="76"/>
    </row>
    <row r="155" spans="2:13" ht="66" customHeight="1" x14ac:dyDescent="0.25">
      <c r="B155" s="4">
        <v>129</v>
      </c>
      <c r="C155" s="19" t="s">
        <v>129</v>
      </c>
      <c r="D155" s="75">
        <f t="shared" si="39"/>
        <v>1050</v>
      </c>
      <c r="E155" s="90">
        <f t="shared" si="40"/>
        <v>0</v>
      </c>
      <c r="F155" s="107">
        <v>1050</v>
      </c>
      <c r="G155" s="76"/>
      <c r="H155" s="99"/>
      <c r="I155" s="13"/>
      <c r="J155" s="107"/>
      <c r="K155" s="76"/>
      <c r="L155" s="99"/>
      <c r="M155" s="76"/>
    </row>
    <row r="156" spans="2:13" ht="50.25" customHeight="1" x14ac:dyDescent="0.25">
      <c r="B156" s="4">
        <v>130</v>
      </c>
      <c r="C156" s="19" t="s">
        <v>82</v>
      </c>
      <c r="D156" s="75">
        <f t="shared" si="39"/>
        <v>314448</v>
      </c>
      <c r="E156" s="90">
        <f t="shared" si="40"/>
        <v>0</v>
      </c>
      <c r="F156" s="107">
        <v>314448</v>
      </c>
      <c r="G156" s="76"/>
      <c r="H156" s="99"/>
      <c r="I156" s="13"/>
      <c r="J156" s="105"/>
      <c r="K156" s="76"/>
      <c r="L156" s="99"/>
      <c r="M156" s="76"/>
    </row>
    <row r="157" spans="2:13" ht="45.75" customHeight="1" x14ac:dyDescent="0.25">
      <c r="B157" s="4">
        <v>131</v>
      </c>
      <c r="C157" s="19" t="s">
        <v>194</v>
      </c>
      <c r="D157" s="75">
        <f t="shared" si="39"/>
        <v>85111</v>
      </c>
      <c r="E157" s="90">
        <f t="shared" si="40"/>
        <v>0</v>
      </c>
      <c r="F157" s="107">
        <v>85111</v>
      </c>
      <c r="G157" s="76"/>
      <c r="H157" s="99"/>
      <c r="I157" s="13"/>
      <c r="J157" s="105"/>
      <c r="K157" s="76"/>
      <c r="L157" s="99"/>
      <c r="M157" s="76"/>
    </row>
    <row r="158" spans="2:13" ht="32.25" customHeight="1" x14ac:dyDescent="0.25">
      <c r="B158" s="4">
        <v>132</v>
      </c>
      <c r="C158" s="67" t="s">
        <v>144</v>
      </c>
      <c r="D158" s="75">
        <f t="shared" si="39"/>
        <v>64000</v>
      </c>
      <c r="E158" s="90">
        <f t="shared" si="40"/>
        <v>0</v>
      </c>
      <c r="F158" s="107">
        <v>64000</v>
      </c>
      <c r="G158" s="76"/>
      <c r="H158" s="99"/>
      <c r="I158" s="13"/>
      <c r="J158" s="105"/>
      <c r="K158" s="76"/>
      <c r="L158" s="99"/>
      <c r="M158" s="76"/>
    </row>
    <row r="159" spans="2:13" ht="32.25" customHeight="1" x14ac:dyDescent="0.25">
      <c r="B159" s="4"/>
      <c r="C159" s="67" t="s">
        <v>183</v>
      </c>
      <c r="D159" s="75">
        <f t="shared" si="39"/>
        <v>0</v>
      </c>
      <c r="E159" s="90">
        <f t="shared" si="40"/>
        <v>0</v>
      </c>
      <c r="F159" s="107"/>
      <c r="G159" s="76"/>
      <c r="H159" s="99"/>
      <c r="I159" s="13"/>
      <c r="J159" s="105"/>
      <c r="K159" s="76"/>
      <c r="L159" s="99"/>
      <c r="M159" s="76"/>
    </row>
    <row r="160" spans="2:13" ht="15.75" x14ac:dyDescent="0.25">
      <c r="B160" s="4">
        <v>133</v>
      </c>
      <c r="C160" s="62" t="s">
        <v>70</v>
      </c>
      <c r="D160" s="75">
        <f t="shared" si="39"/>
        <v>543580</v>
      </c>
      <c r="E160" s="90">
        <f t="shared" si="40"/>
        <v>433988</v>
      </c>
      <c r="F160" s="105">
        <f>SUM(F161:F171)</f>
        <v>516399</v>
      </c>
      <c r="G160" s="76">
        <f t="shared" ref="G160:M160" si="47">SUM(G161:G171)</f>
        <v>433988</v>
      </c>
      <c r="H160" s="99">
        <f t="shared" si="47"/>
        <v>0</v>
      </c>
      <c r="I160" s="13">
        <f t="shared" si="47"/>
        <v>0</v>
      </c>
      <c r="J160" s="105">
        <f t="shared" si="47"/>
        <v>0</v>
      </c>
      <c r="K160" s="76">
        <f t="shared" si="47"/>
        <v>0</v>
      </c>
      <c r="L160" s="99">
        <f t="shared" si="47"/>
        <v>27181</v>
      </c>
      <c r="M160" s="76">
        <f t="shared" si="47"/>
        <v>0</v>
      </c>
    </row>
    <row r="161" spans="2:13" ht="15.75" x14ac:dyDescent="0.25">
      <c r="B161" s="4">
        <v>134</v>
      </c>
      <c r="C161" s="60" t="s">
        <v>33</v>
      </c>
      <c r="D161" s="75">
        <f t="shared" si="39"/>
        <v>16388</v>
      </c>
      <c r="E161" s="90">
        <f t="shared" si="40"/>
        <v>0</v>
      </c>
      <c r="F161" s="107">
        <v>16388</v>
      </c>
      <c r="G161" s="77"/>
      <c r="H161" s="99"/>
      <c r="I161" s="14"/>
      <c r="J161" s="107"/>
      <c r="K161" s="77"/>
      <c r="L161" s="99"/>
      <c r="M161" s="77"/>
    </row>
    <row r="162" spans="2:13" ht="15.75" x14ac:dyDescent="0.25">
      <c r="B162" s="4">
        <v>135</v>
      </c>
      <c r="C162" s="60" t="s">
        <v>34</v>
      </c>
      <c r="D162" s="75">
        <f t="shared" si="39"/>
        <v>3303</v>
      </c>
      <c r="E162" s="90">
        <f t="shared" si="40"/>
        <v>0</v>
      </c>
      <c r="F162" s="107">
        <v>3303</v>
      </c>
      <c r="G162" s="77"/>
      <c r="H162" s="99"/>
      <c r="I162" s="14"/>
      <c r="J162" s="107"/>
      <c r="K162" s="77"/>
      <c r="L162" s="99"/>
      <c r="M162" s="77"/>
    </row>
    <row r="163" spans="2:13" ht="15.75" x14ac:dyDescent="0.25">
      <c r="B163" s="4">
        <v>136</v>
      </c>
      <c r="C163" s="60" t="s">
        <v>50</v>
      </c>
      <c r="D163" s="75">
        <f t="shared" si="39"/>
        <v>2958</v>
      </c>
      <c r="E163" s="90">
        <f t="shared" si="40"/>
        <v>0</v>
      </c>
      <c r="F163" s="107">
        <v>2958</v>
      </c>
      <c r="G163" s="77"/>
      <c r="H163" s="99"/>
      <c r="I163" s="14"/>
      <c r="J163" s="107"/>
      <c r="K163" s="77"/>
      <c r="L163" s="99"/>
      <c r="M163" s="77"/>
    </row>
    <row r="164" spans="2:13" ht="15.75" x14ac:dyDescent="0.25">
      <c r="B164" s="4">
        <v>137</v>
      </c>
      <c r="C164" s="60" t="s">
        <v>36</v>
      </c>
      <c r="D164" s="75">
        <f t="shared" si="39"/>
        <v>2219</v>
      </c>
      <c r="E164" s="90">
        <f t="shared" si="40"/>
        <v>0</v>
      </c>
      <c r="F164" s="107">
        <v>2219</v>
      </c>
      <c r="G164" s="77"/>
      <c r="H164" s="99"/>
      <c r="I164" s="14"/>
      <c r="J164" s="107"/>
      <c r="K164" s="77"/>
      <c r="L164" s="99"/>
      <c r="M164" s="77"/>
    </row>
    <row r="165" spans="2:13" ht="15.75" x14ac:dyDescent="0.25">
      <c r="B165" s="4">
        <v>138</v>
      </c>
      <c r="C165" s="60" t="s">
        <v>35</v>
      </c>
      <c r="D165" s="75">
        <f t="shared" si="39"/>
        <v>1199</v>
      </c>
      <c r="E165" s="90">
        <f t="shared" si="40"/>
        <v>0</v>
      </c>
      <c r="F165" s="107">
        <v>1199</v>
      </c>
      <c r="G165" s="77"/>
      <c r="H165" s="99"/>
      <c r="I165" s="14"/>
      <c r="J165" s="107"/>
      <c r="K165" s="77"/>
      <c r="L165" s="99"/>
      <c r="M165" s="77"/>
    </row>
    <row r="166" spans="2:13" ht="15.75" x14ac:dyDescent="0.25">
      <c r="B166" s="4">
        <v>139</v>
      </c>
      <c r="C166" s="60" t="s">
        <v>42</v>
      </c>
      <c r="D166" s="75">
        <f t="shared" si="39"/>
        <v>261275</v>
      </c>
      <c r="E166" s="90">
        <f t="shared" si="40"/>
        <v>223933</v>
      </c>
      <c r="F166" s="107">
        <v>250745</v>
      </c>
      <c r="G166" s="77">
        <v>223933</v>
      </c>
      <c r="H166" s="99"/>
      <c r="I166" s="14"/>
      <c r="J166" s="107"/>
      <c r="K166" s="77"/>
      <c r="L166" s="65">
        <v>10530</v>
      </c>
      <c r="M166" s="77"/>
    </row>
    <row r="167" spans="2:13" ht="15.75" x14ac:dyDescent="0.25">
      <c r="B167" s="4">
        <v>140</v>
      </c>
      <c r="C167" s="60" t="s">
        <v>31</v>
      </c>
      <c r="D167" s="75">
        <f t="shared" si="39"/>
        <v>73057</v>
      </c>
      <c r="E167" s="90">
        <f t="shared" si="40"/>
        <v>51729</v>
      </c>
      <c r="F167" s="107">
        <v>60157</v>
      </c>
      <c r="G167" s="77">
        <v>51729</v>
      </c>
      <c r="H167" s="99"/>
      <c r="I167" s="14"/>
      <c r="J167" s="107"/>
      <c r="K167" s="77"/>
      <c r="L167" s="65">
        <v>12900</v>
      </c>
      <c r="M167" s="77"/>
    </row>
    <row r="168" spans="2:13" ht="15.75" x14ac:dyDescent="0.25">
      <c r="B168" s="4">
        <v>141</v>
      </c>
      <c r="C168" s="60" t="s">
        <v>30</v>
      </c>
      <c r="D168" s="75">
        <f t="shared" si="39"/>
        <v>65416</v>
      </c>
      <c r="E168" s="90">
        <f t="shared" si="40"/>
        <v>54725</v>
      </c>
      <c r="F168" s="107">
        <v>64666</v>
      </c>
      <c r="G168" s="77">
        <v>54725</v>
      </c>
      <c r="H168" s="99"/>
      <c r="I168" s="14"/>
      <c r="J168" s="107"/>
      <c r="K168" s="77"/>
      <c r="L168" s="65">
        <v>750</v>
      </c>
      <c r="M168" s="77"/>
    </row>
    <row r="169" spans="2:13" ht="15.75" x14ac:dyDescent="0.25">
      <c r="B169" s="4">
        <v>142</v>
      </c>
      <c r="C169" s="60" t="s">
        <v>29</v>
      </c>
      <c r="D169" s="75">
        <f t="shared" si="39"/>
        <v>56242</v>
      </c>
      <c r="E169" s="90">
        <f t="shared" si="40"/>
        <v>50333</v>
      </c>
      <c r="F169" s="107">
        <v>54342</v>
      </c>
      <c r="G169" s="77">
        <v>50333</v>
      </c>
      <c r="H169" s="99"/>
      <c r="I169" s="14"/>
      <c r="J169" s="107"/>
      <c r="K169" s="77"/>
      <c r="L169" s="65">
        <v>1900</v>
      </c>
      <c r="M169" s="77"/>
    </row>
    <row r="170" spans="2:13" ht="15.75" x14ac:dyDescent="0.25">
      <c r="B170" s="4">
        <v>143</v>
      </c>
      <c r="C170" s="60" t="s">
        <v>32</v>
      </c>
      <c r="D170" s="75">
        <f t="shared" si="39"/>
        <v>61523</v>
      </c>
      <c r="E170" s="90">
        <f t="shared" si="40"/>
        <v>53268</v>
      </c>
      <c r="F170" s="107">
        <v>60422</v>
      </c>
      <c r="G170" s="77">
        <v>53268</v>
      </c>
      <c r="H170" s="99"/>
      <c r="I170" s="13"/>
      <c r="J170" s="105"/>
      <c r="K170" s="76"/>
      <c r="L170" s="65">
        <v>1101</v>
      </c>
      <c r="M170" s="76"/>
    </row>
    <row r="171" spans="2:13" ht="33" customHeight="1" thickBot="1" x14ac:dyDescent="0.3">
      <c r="B171" s="4">
        <v>144</v>
      </c>
      <c r="C171" s="63" t="s">
        <v>177</v>
      </c>
      <c r="D171" s="78">
        <f t="shared" si="39"/>
        <v>0</v>
      </c>
      <c r="E171" s="91">
        <f t="shared" si="40"/>
        <v>0</v>
      </c>
      <c r="F171" s="109"/>
      <c r="G171" s="79"/>
      <c r="H171" s="100"/>
      <c r="I171" s="113"/>
      <c r="J171" s="116"/>
      <c r="K171" s="79"/>
      <c r="L171" s="100"/>
      <c r="M171" s="79"/>
    </row>
    <row r="172" spans="2:13" ht="56.25" customHeight="1" thickBot="1" x14ac:dyDescent="0.3">
      <c r="B172" s="4">
        <v>145</v>
      </c>
      <c r="C172" s="57" t="s">
        <v>166</v>
      </c>
      <c r="D172" s="72">
        <f t="shared" si="39"/>
        <v>21347</v>
      </c>
      <c r="E172" s="88">
        <f t="shared" si="40"/>
        <v>0</v>
      </c>
      <c r="F172" s="72">
        <f>SUM(F173)</f>
        <v>21347</v>
      </c>
      <c r="G172" s="39">
        <f t="shared" ref="G172:M172" si="48">SUM(G173)</f>
        <v>0</v>
      </c>
      <c r="H172" s="97">
        <f t="shared" si="48"/>
        <v>0</v>
      </c>
      <c r="I172" s="88">
        <f t="shared" si="48"/>
        <v>0</v>
      </c>
      <c r="J172" s="72">
        <f t="shared" si="48"/>
        <v>0</v>
      </c>
      <c r="K172" s="39">
        <f t="shared" si="48"/>
        <v>0</v>
      </c>
      <c r="L172" s="97">
        <f t="shared" si="48"/>
        <v>0</v>
      </c>
      <c r="M172" s="39">
        <f t="shared" si="48"/>
        <v>0</v>
      </c>
    </row>
    <row r="173" spans="2:13" ht="20.25" customHeight="1" x14ac:dyDescent="0.25">
      <c r="B173" s="4">
        <v>146</v>
      </c>
      <c r="C173" s="58" t="s">
        <v>59</v>
      </c>
      <c r="D173" s="73">
        <f t="shared" si="39"/>
        <v>21347</v>
      </c>
      <c r="E173" s="89">
        <f t="shared" si="40"/>
        <v>0</v>
      </c>
      <c r="F173" s="104">
        <f>SUM(F175)</f>
        <v>21347</v>
      </c>
      <c r="G173" s="74">
        <f t="shared" ref="G173:M173" si="49">SUM(G175)</f>
        <v>0</v>
      </c>
      <c r="H173" s="98">
        <f t="shared" si="49"/>
        <v>0</v>
      </c>
      <c r="I173" s="5">
        <f t="shared" si="49"/>
        <v>0</v>
      </c>
      <c r="J173" s="104">
        <f t="shared" si="49"/>
        <v>0</v>
      </c>
      <c r="K173" s="74">
        <f t="shared" si="49"/>
        <v>0</v>
      </c>
      <c r="L173" s="98">
        <f t="shared" si="49"/>
        <v>0</v>
      </c>
      <c r="M173" s="74">
        <f t="shared" si="49"/>
        <v>0</v>
      </c>
    </row>
    <row r="174" spans="2:13" ht="14.25" customHeight="1" x14ac:dyDescent="0.25">
      <c r="B174" s="4">
        <v>147</v>
      </c>
      <c r="C174" s="58"/>
      <c r="D174" s="75">
        <f t="shared" si="39"/>
        <v>0</v>
      </c>
      <c r="E174" s="90">
        <f t="shared" si="40"/>
        <v>0</v>
      </c>
      <c r="F174" s="107"/>
      <c r="G174" s="76"/>
      <c r="H174" s="99"/>
      <c r="I174" s="13"/>
      <c r="J174" s="105"/>
      <c r="K174" s="76"/>
      <c r="L174" s="99"/>
      <c r="M174" s="76"/>
    </row>
    <row r="175" spans="2:13" ht="15.75" x14ac:dyDescent="0.25">
      <c r="B175" s="4">
        <v>148</v>
      </c>
      <c r="C175" s="58" t="s">
        <v>67</v>
      </c>
      <c r="D175" s="75">
        <f t="shared" si="39"/>
        <v>21347</v>
      </c>
      <c r="E175" s="90">
        <f t="shared" si="40"/>
        <v>0</v>
      </c>
      <c r="F175" s="105">
        <f>SUM(F176:F181)</f>
        <v>21347</v>
      </c>
      <c r="G175" s="76">
        <f t="shared" ref="G175:M175" si="50">SUM(G176:G181)</f>
        <v>0</v>
      </c>
      <c r="H175" s="99">
        <f t="shared" si="50"/>
        <v>0</v>
      </c>
      <c r="I175" s="13">
        <f t="shared" si="50"/>
        <v>0</v>
      </c>
      <c r="J175" s="105">
        <f t="shared" si="50"/>
        <v>0</v>
      </c>
      <c r="K175" s="76">
        <f t="shared" si="50"/>
        <v>0</v>
      </c>
      <c r="L175" s="99">
        <f t="shared" si="50"/>
        <v>0</v>
      </c>
      <c r="M175" s="76">
        <f t="shared" si="50"/>
        <v>0</v>
      </c>
    </row>
    <row r="176" spans="2:13" ht="31.5" x14ac:dyDescent="0.25">
      <c r="B176" s="4">
        <v>149</v>
      </c>
      <c r="C176" s="19" t="s">
        <v>9</v>
      </c>
      <c r="D176" s="75">
        <f t="shared" si="39"/>
        <v>4930</v>
      </c>
      <c r="E176" s="90">
        <f t="shared" si="40"/>
        <v>0</v>
      </c>
      <c r="F176" s="107">
        <v>4930</v>
      </c>
      <c r="G176" s="77"/>
      <c r="H176" s="99"/>
      <c r="I176" s="14"/>
      <c r="J176" s="107"/>
      <c r="K176" s="77"/>
      <c r="L176" s="99"/>
      <c r="M176" s="77"/>
    </row>
    <row r="177" spans="2:13" ht="47.25" x14ac:dyDescent="0.25">
      <c r="B177" s="4">
        <v>150</v>
      </c>
      <c r="C177" s="19" t="s">
        <v>132</v>
      </c>
      <c r="D177" s="75">
        <f t="shared" si="39"/>
        <v>4930</v>
      </c>
      <c r="E177" s="90">
        <f t="shared" si="40"/>
        <v>0</v>
      </c>
      <c r="F177" s="107">
        <v>4930</v>
      </c>
      <c r="G177" s="77"/>
      <c r="H177" s="99"/>
      <c r="I177" s="14"/>
      <c r="J177" s="107"/>
      <c r="K177" s="77"/>
      <c r="L177" s="99"/>
      <c r="M177" s="77"/>
    </row>
    <row r="178" spans="2:13" ht="30.75" customHeight="1" x14ac:dyDescent="0.25">
      <c r="B178" s="4">
        <v>151</v>
      </c>
      <c r="C178" s="19" t="s">
        <v>164</v>
      </c>
      <c r="D178" s="75">
        <f t="shared" si="39"/>
        <v>4930</v>
      </c>
      <c r="E178" s="90">
        <f t="shared" si="40"/>
        <v>0</v>
      </c>
      <c r="F178" s="107">
        <v>4930</v>
      </c>
      <c r="G178" s="77"/>
      <c r="H178" s="99"/>
      <c r="I178" s="14"/>
      <c r="J178" s="107"/>
      <c r="K178" s="77"/>
      <c r="L178" s="99"/>
      <c r="M178" s="77"/>
    </row>
    <row r="179" spans="2:13" ht="18.75" customHeight="1" thickBot="1" x14ac:dyDescent="0.3">
      <c r="B179" s="70">
        <v>152</v>
      </c>
      <c r="C179" s="19" t="s">
        <v>146</v>
      </c>
      <c r="D179" s="75">
        <f t="shared" si="39"/>
        <v>0</v>
      </c>
      <c r="E179" s="90">
        <f t="shared" si="40"/>
        <v>0</v>
      </c>
      <c r="F179" s="107"/>
      <c r="G179" s="77"/>
      <c r="H179" s="99"/>
      <c r="I179" s="14"/>
      <c r="J179" s="107"/>
      <c r="K179" s="77"/>
      <c r="L179" s="99"/>
      <c r="M179" s="77"/>
    </row>
    <row r="180" spans="2:13" ht="18" customHeight="1" x14ac:dyDescent="0.25">
      <c r="B180" s="23">
        <v>153</v>
      </c>
      <c r="C180" s="19" t="s">
        <v>83</v>
      </c>
      <c r="D180" s="75">
        <f t="shared" si="39"/>
        <v>4930</v>
      </c>
      <c r="E180" s="90">
        <f t="shared" si="40"/>
        <v>0</v>
      </c>
      <c r="F180" s="107">
        <v>4930</v>
      </c>
      <c r="G180" s="76"/>
      <c r="H180" s="99"/>
      <c r="I180" s="13"/>
      <c r="J180" s="105"/>
      <c r="K180" s="76"/>
      <c r="L180" s="99"/>
      <c r="M180" s="76"/>
    </row>
    <row r="181" spans="2:13" ht="33.75" customHeight="1" x14ac:dyDescent="0.25">
      <c r="B181" s="69">
        <v>154</v>
      </c>
      <c r="C181" s="63" t="s">
        <v>176</v>
      </c>
      <c r="D181" s="75">
        <f t="shared" si="39"/>
        <v>1627</v>
      </c>
      <c r="E181" s="90">
        <f t="shared" si="40"/>
        <v>0</v>
      </c>
      <c r="F181" s="107">
        <v>1627</v>
      </c>
      <c r="G181" s="76"/>
      <c r="H181" s="99"/>
      <c r="I181" s="13"/>
      <c r="J181" s="105"/>
      <c r="K181" s="76"/>
      <c r="L181" s="99"/>
      <c r="M181" s="76"/>
    </row>
    <row r="182" spans="2:13" ht="19.5" customHeight="1" thickBot="1" x14ac:dyDescent="0.3">
      <c r="B182" s="118"/>
      <c r="C182" s="119"/>
      <c r="D182" s="120"/>
      <c r="E182" s="121"/>
      <c r="F182" s="110"/>
      <c r="G182" s="82"/>
      <c r="H182" s="101"/>
      <c r="I182" s="54"/>
      <c r="J182" s="117"/>
      <c r="K182" s="82"/>
      <c r="L182" s="101"/>
      <c r="M182" s="82"/>
    </row>
    <row r="183" spans="2:13" ht="49.5" customHeight="1" thickBot="1" x14ac:dyDescent="0.3">
      <c r="B183" s="11">
        <v>155</v>
      </c>
      <c r="C183" s="66" t="s">
        <v>167</v>
      </c>
      <c r="D183" s="51">
        <f t="shared" si="39"/>
        <v>4800826</v>
      </c>
      <c r="E183" s="92">
        <f t="shared" si="40"/>
        <v>1719973</v>
      </c>
      <c r="F183" s="72">
        <f t="shared" ref="F183:M183" si="51">SUM(F184,F222,F229)</f>
        <v>1900613</v>
      </c>
      <c r="G183" s="39">
        <f t="shared" si="51"/>
        <v>933629</v>
      </c>
      <c r="H183" s="97">
        <f t="shared" si="51"/>
        <v>1868319</v>
      </c>
      <c r="I183" s="88">
        <f t="shared" si="51"/>
        <v>298260</v>
      </c>
      <c r="J183" s="72">
        <f t="shared" si="51"/>
        <v>610964</v>
      </c>
      <c r="K183" s="39">
        <f t="shared" si="51"/>
        <v>156781</v>
      </c>
      <c r="L183" s="97">
        <f t="shared" si="51"/>
        <v>420930</v>
      </c>
      <c r="M183" s="39">
        <f t="shared" si="51"/>
        <v>331303</v>
      </c>
    </row>
    <row r="184" spans="2:13" ht="18.75" customHeight="1" x14ac:dyDescent="0.25">
      <c r="B184" s="4">
        <v>156</v>
      </c>
      <c r="C184" s="71" t="s">
        <v>59</v>
      </c>
      <c r="D184" s="73">
        <f t="shared" si="39"/>
        <v>2568638</v>
      </c>
      <c r="E184" s="89">
        <f t="shared" si="40"/>
        <v>40150</v>
      </c>
      <c r="F184" s="104">
        <f t="shared" ref="F184:M184" si="52">SUM(F186,F189,F195)</f>
        <v>781152</v>
      </c>
      <c r="G184" s="74">
        <f t="shared" si="52"/>
        <v>0</v>
      </c>
      <c r="H184" s="98">
        <f t="shared" si="52"/>
        <v>1598919</v>
      </c>
      <c r="I184" s="5">
        <f t="shared" si="52"/>
        <v>37200</v>
      </c>
      <c r="J184" s="104">
        <f t="shared" si="52"/>
        <v>188567</v>
      </c>
      <c r="K184" s="74">
        <f t="shared" si="52"/>
        <v>2950</v>
      </c>
      <c r="L184" s="98">
        <f t="shared" si="52"/>
        <v>0</v>
      </c>
      <c r="M184" s="74">
        <f t="shared" si="52"/>
        <v>0</v>
      </c>
    </row>
    <row r="185" spans="2:13" ht="15" customHeight="1" x14ac:dyDescent="0.25">
      <c r="B185" s="4">
        <v>157</v>
      </c>
      <c r="C185" s="58"/>
      <c r="D185" s="75">
        <f t="shared" si="39"/>
        <v>0</v>
      </c>
      <c r="E185" s="90">
        <f t="shared" si="40"/>
        <v>0</v>
      </c>
      <c r="F185" s="107"/>
      <c r="G185" s="76"/>
      <c r="H185" s="99"/>
      <c r="I185" s="13"/>
      <c r="J185" s="105"/>
      <c r="K185" s="76"/>
      <c r="L185" s="99"/>
      <c r="M185" s="76"/>
    </row>
    <row r="186" spans="2:13" ht="18.75" customHeight="1" x14ac:dyDescent="0.25">
      <c r="B186" s="4">
        <v>158</v>
      </c>
      <c r="C186" s="62" t="s">
        <v>112</v>
      </c>
      <c r="D186" s="75">
        <f t="shared" si="39"/>
        <v>30389</v>
      </c>
      <c r="E186" s="90">
        <f t="shared" si="40"/>
        <v>0</v>
      </c>
      <c r="F186" s="105">
        <f>SUM(F187)</f>
        <v>30389</v>
      </c>
      <c r="G186" s="76">
        <f t="shared" ref="G186:M186" si="53">SUM(G187)</f>
        <v>0</v>
      </c>
      <c r="H186" s="99">
        <f t="shared" si="53"/>
        <v>0</v>
      </c>
      <c r="I186" s="13">
        <f t="shared" si="53"/>
        <v>0</v>
      </c>
      <c r="J186" s="105">
        <f t="shared" si="53"/>
        <v>0</v>
      </c>
      <c r="K186" s="76">
        <f t="shared" si="53"/>
        <v>0</v>
      </c>
      <c r="L186" s="99">
        <f t="shared" si="53"/>
        <v>0</v>
      </c>
      <c r="M186" s="76">
        <f t="shared" si="53"/>
        <v>0</v>
      </c>
    </row>
    <row r="187" spans="2:13" ht="18.75" customHeight="1" x14ac:dyDescent="0.25">
      <c r="B187" s="4">
        <v>159</v>
      </c>
      <c r="C187" s="19" t="s">
        <v>113</v>
      </c>
      <c r="D187" s="75">
        <f t="shared" si="39"/>
        <v>30389</v>
      </c>
      <c r="E187" s="90">
        <f t="shared" si="40"/>
        <v>0</v>
      </c>
      <c r="F187" s="107">
        <v>30389</v>
      </c>
      <c r="G187" s="76"/>
      <c r="H187" s="99"/>
      <c r="I187" s="13"/>
      <c r="J187" s="105"/>
      <c r="K187" s="76"/>
      <c r="L187" s="99"/>
      <c r="M187" s="76"/>
    </row>
    <row r="188" spans="2:13" ht="12.75" customHeight="1" x14ac:dyDescent="0.25">
      <c r="B188" s="4">
        <v>160</v>
      </c>
      <c r="C188" s="19"/>
      <c r="D188" s="75">
        <f t="shared" si="39"/>
        <v>0</v>
      </c>
      <c r="E188" s="90">
        <f t="shared" si="40"/>
        <v>0</v>
      </c>
      <c r="F188" s="107"/>
      <c r="G188" s="76"/>
      <c r="H188" s="99"/>
      <c r="I188" s="13"/>
      <c r="J188" s="105"/>
      <c r="K188" s="76"/>
      <c r="L188" s="99"/>
      <c r="M188" s="76"/>
    </row>
    <row r="189" spans="2:13" ht="18.75" customHeight="1" x14ac:dyDescent="0.25">
      <c r="B189" s="4">
        <v>161</v>
      </c>
      <c r="C189" s="62" t="s">
        <v>72</v>
      </c>
      <c r="D189" s="75">
        <f t="shared" ref="D189:D249" si="54">SUM(F189,H189,J189,L189)</f>
        <v>96084</v>
      </c>
      <c r="E189" s="90">
        <f t="shared" ref="E189:E249" si="55">SUM(G189,I189,K189,M189)</f>
        <v>0</v>
      </c>
      <c r="F189" s="105">
        <f t="shared" ref="F189:M189" si="56">SUM(F190:F194)</f>
        <v>1134</v>
      </c>
      <c r="G189" s="76">
        <f t="shared" si="56"/>
        <v>0</v>
      </c>
      <c r="H189" s="99">
        <f t="shared" si="56"/>
        <v>94950</v>
      </c>
      <c r="I189" s="13">
        <f t="shared" si="56"/>
        <v>0</v>
      </c>
      <c r="J189" s="105">
        <f t="shared" si="56"/>
        <v>0</v>
      </c>
      <c r="K189" s="76">
        <f t="shared" si="56"/>
        <v>0</v>
      </c>
      <c r="L189" s="99">
        <f t="shared" si="56"/>
        <v>0</v>
      </c>
      <c r="M189" s="76">
        <f t="shared" si="56"/>
        <v>0</v>
      </c>
    </row>
    <row r="190" spans="2:13" ht="63" customHeight="1" x14ac:dyDescent="0.25">
      <c r="B190" s="4">
        <v>162</v>
      </c>
      <c r="C190" s="19" t="s">
        <v>153</v>
      </c>
      <c r="D190" s="75">
        <f t="shared" si="54"/>
        <v>74760</v>
      </c>
      <c r="E190" s="90">
        <f t="shared" si="55"/>
        <v>0</v>
      </c>
      <c r="F190" s="107"/>
      <c r="G190" s="76"/>
      <c r="H190" s="65">
        <v>74760</v>
      </c>
      <c r="I190" s="14"/>
      <c r="J190" s="107"/>
      <c r="K190" s="76"/>
      <c r="L190" s="99"/>
      <c r="M190" s="76"/>
    </row>
    <row r="191" spans="2:13" ht="48" customHeight="1" x14ac:dyDescent="0.25">
      <c r="B191" s="4">
        <v>163</v>
      </c>
      <c r="C191" s="19" t="s">
        <v>152</v>
      </c>
      <c r="D191" s="75">
        <f t="shared" si="54"/>
        <v>19790</v>
      </c>
      <c r="E191" s="90">
        <f t="shared" si="55"/>
        <v>0</v>
      </c>
      <c r="F191" s="107"/>
      <c r="G191" s="76"/>
      <c r="H191" s="65">
        <v>19790</v>
      </c>
      <c r="I191" s="14"/>
      <c r="J191" s="105"/>
      <c r="K191" s="76"/>
      <c r="L191" s="99"/>
      <c r="M191" s="76"/>
    </row>
    <row r="192" spans="2:13" ht="33.75" customHeight="1" x14ac:dyDescent="0.25">
      <c r="B192" s="4">
        <v>164</v>
      </c>
      <c r="C192" s="19" t="s">
        <v>109</v>
      </c>
      <c r="D192" s="75">
        <f t="shared" si="54"/>
        <v>400</v>
      </c>
      <c r="E192" s="90">
        <f t="shared" si="55"/>
        <v>0</v>
      </c>
      <c r="F192" s="107"/>
      <c r="G192" s="76"/>
      <c r="H192" s="65">
        <v>400</v>
      </c>
      <c r="I192" s="13"/>
      <c r="J192" s="105"/>
      <c r="K192" s="76"/>
      <c r="L192" s="99"/>
      <c r="M192" s="76"/>
    </row>
    <row r="193" spans="2:13" ht="30" customHeight="1" x14ac:dyDescent="0.25">
      <c r="B193" s="4">
        <v>165</v>
      </c>
      <c r="C193" s="19" t="s">
        <v>150</v>
      </c>
      <c r="D193" s="75">
        <f t="shared" si="54"/>
        <v>1134</v>
      </c>
      <c r="E193" s="90">
        <f t="shared" si="55"/>
        <v>0</v>
      </c>
      <c r="F193" s="107">
        <v>1134</v>
      </c>
      <c r="G193" s="76"/>
      <c r="H193" s="65"/>
      <c r="I193" s="13"/>
      <c r="J193" s="105"/>
      <c r="K193" s="76"/>
      <c r="L193" s="99"/>
      <c r="M193" s="76"/>
    </row>
    <row r="194" spans="2:13" ht="13.5" customHeight="1" x14ac:dyDescent="0.25">
      <c r="B194" s="4">
        <v>166</v>
      </c>
      <c r="C194" s="67"/>
      <c r="D194" s="75">
        <f t="shared" si="54"/>
        <v>0</v>
      </c>
      <c r="E194" s="90">
        <f t="shared" si="55"/>
        <v>0</v>
      </c>
      <c r="F194" s="107"/>
      <c r="G194" s="76"/>
      <c r="H194" s="99"/>
      <c r="I194" s="13"/>
      <c r="J194" s="105"/>
      <c r="K194" s="76"/>
      <c r="L194" s="99"/>
      <c r="M194" s="76"/>
    </row>
    <row r="195" spans="2:13" ht="18" customHeight="1" x14ac:dyDescent="0.25">
      <c r="B195" s="4">
        <v>167</v>
      </c>
      <c r="C195" s="62" t="s">
        <v>71</v>
      </c>
      <c r="D195" s="75">
        <f t="shared" ref="D195:M195" si="57">SUM(D196:D220)</f>
        <v>2442165</v>
      </c>
      <c r="E195" s="93">
        <f t="shared" si="57"/>
        <v>40150</v>
      </c>
      <c r="F195" s="75">
        <f t="shared" si="57"/>
        <v>749629</v>
      </c>
      <c r="G195" s="83">
        <f t="shared" si="57"/>
        <v>0</v>
      </c>
      <c r="H195" s="44">
        <f t="shared" si="57"/>
        <v>1503969</v>
      </c>
      <c r="I195" s="93">
        <f t="shared" si="57"/>
        <v>37200</v>
      </c>
      <c r="J195" s="75">
        <f t="shared" si="57"/>
        <v>188567</v>
      </c>
      <c r="K195" s="83">
        <f t="shared" si="57"/>
        <v>2950</v>
      </c>
      <c r="L195" s="44">
        <f t="shared" si="57"/>
        <v>0</v>
      </c>
      <c r="M195" s="83">
        <f t="shared" si="57"/>
        <v>0</v>
      </c>
    </row>
    <row r="196" spans="2:13" ht="15.75" customHeight="1" x14ac:dyDescent="0.25">
      <c r="B196" s="4">
        <v>168</v>
      </c>
      <c r="C196" s="60" t="s">
        <v>4</v>
      </c>
      <c r="D196" s="75">
        <f t="shared" si="54"/>
        <v>55908</v>
      </c>
      <c r="E196" s="90">
        <f t="shared" si="55"/>
        <v>0</v>
      </c>
      <c r="F196" s="107">
        <v>55908</v>
      </c>
      <c r="G196" s="77"/>
      <c r="H196" s="99"/>
      <c r="I196" s="14"/>
      <c r="J196" s="107"/>
      <c r="K196" s="77"/>
      <c r="L196" s="99"/>
      <c r="M196" s="77"/>
    </row>
    <row r="197" spans="2:13" ht="32.25" customHeight="1" x14ac:dyDescent="0.25">
      <c r="B197" s="4">
        <v>169</v>
      </c>
      <c r="C197" s="19" t="s">
        <v>47</v>
      </c>
      <c r="D197" s="75">
        <f t="shared" si="54"/>
        <v>1420</v>
      </c>
      <c r="E197" s="90">
        <f t="shared" si="55"/>
        <v>0</v>
      </c>
      <c r="F197" s="107"/>
      <c r="G197" s="77"/>
      <c r="H197" s="65">
        <v>1420</v>
      </c>
      <c r="I197" s="14"/>
      <c r="J197" s="107"/>
      <c r="K197" s="77"/>
      <c r="L197" s="99"/>
      <c r="M197" s="77"/>
    </row>
    <row r="198" spans="2:13" ht="17.25" customHeight="1" x14ac:dyDescent="0.25">
      <c r="B198" s="4">
        <v>170</v>
      </c>
      <c r="C198" s="60" t="s">
        <v>2</v>
      </c>
      <c r="D198" s="75">
        <f t="shared" si="54"/>
        <v>64680</v>
      </c>
      <c r="E198" s="90">
        <f t="shared" si="55"/>
        <v>0</v>
      </c>
      <c r="F198" s="107"/>
      <c r="G198" s="77"/>
      <c r="H198" s="65">
        <v>64680</v>
      </c>
      <c r="I198" s="14"/>
      <c r="J198" s="107"/>
      <c r="K198" s="77"/>
      <c r="L198" s="99"/>
      <c r="M198" s="77"/>
    </row>
    <row r="199" spans="2:13" ht="17.25" customHeight="1" x14ac:dyDescent="0.25">
      <c r="B199" s="4">
        <v>171</v>
      </c>
      <c r="C199" s="60" t="s">
        <v>7</v>
      </c>
      <c r="D199" s="75">
        <f t="shared" si="54"/>
        <v>245632</v>
      </c>
      <c r="E199" s="90">
        <f t="shared" si="55"/>
        <v>0</v>
      </c>
      <c r="F199" s="107">
        <v>245632</v>
      </c>
      <c r="G199" s="77"/>
      <c r="H199" s="99"/>
      <c r="I199" s="14"/>
      <c r="J199" s="107"/>
      <c r="K199" s="77"/>
      <c r="L199" s="99"/>
      <c r="M199" s="77"/>
    </row>
    <row r="200" spans="2:13" ht="17.25" customHeight="1" x14ac:dyDescent="0.25">
      <c r="B200" s="4">
        <v>172</v>
      </c>
      <c r="C200" s="60" t="s">
        <v>74</v>
      </c>
      <c r="D200" s="75">
        <f t="shared" si="54"/>
        <v>269930</v>
      </c>
      <c r="E200" s="90">
        <f t="shared" si="55"/>
        <v>0</v>
      </c>
      <c r="F200" s="12">
        <v>269930</v>
      </c>
      <c r="G200" s="77"/>
      <c r="H200" s="65"/>
      <c r="I200" s="14"/>
      <c r="J200" s="107"/>
      <c r="K200" s="77"/>
      <c r="L200" s="99"/>
      <c r="M200" s="77"/>
    </row>
    <row r="201" spans="2:13" ht="17.25" customHeight="1" x14ac:dyDescent="0.25">
      <c r="B201" s="4">
        <v>173</v>
      </c>
      <c r="C201" s="60" t="s">
        <v>89</v>
      </c>
      <c r="D201" s="75">
        <f t="shared" si="54"/>
        <v>113148</v>
      </c>
      <c r="E201" s="90">
        <f t="shared" si="55"/>
        <v>0</v>
      </c>
      <c r="F201" s="107">
        <v>113148</v>
      </c>
      <c r="G201" s="77"/>
      <c r="H201" s="99"/>
      <c r="I201" s="14"/>
      <c r="J201" s="107"/>
      <c r="K201" s="77"/>
      <c r="L201" s="99"/>
      <c r="M201" s="77"/>
    </row>
    <row r="202" spans="2:13" ht="30" customHeight="1" x14ac:dyDescent="0.25">
      <c r="B202" s="4">
        <v>174</v>
      </c>
      <c r="C202" s="19" t="s">
        <v>20</v>
      </c>
      <c r="D202" s="75">
        <f t="shared" si="54"/>
        <v>37000</v>
      </c>
      <c r="E202" s="90">
        <f t="shared" si="55"/>
        <v>32000</v>
      </c>
      <c r="F202" s="107"/>
      <c r="G202" s="77"/>
      <c r="H202" s="84">
        <v>37000</v>
      </c>
      <c r="I202" s="14">
        <v>32000</v>
      </c>
      <c r="J202" s="107"/>
      <c r="K202" s="77"/>
      <c r="L202" s="99"/>
      <c r="M202" s="77"/>
    </row>
    <row r="203" spans="2:13" ht="29.25" customHeight="1" x14ac:dyDescent="0.25">
      <c r="B203" s="4">
        <v>175</v>
      </c>
      <c r="C203" s="19" t="s">
        <v>19</v>
      </c>
      <c r="D203" s="75">
        <f t="shared" si="54"/>
        <v>1237000</v>
      </c>
      <c r="E203" s="90">
        <f t="shared" si="55"/>
        <v>0</v>
      </c>
      <c r="F203" s="107"/>
      <c r="G203" s="77"/>
      <c r="H203" s="65">
        <v>1237000</v>
      </c>
      <c r="I203" s="14"/>
      <c r="J203" s="107"/>
      <c r="K203" s="77"/>
      <c r="L203" s="99"/>
      <c r="M203" s="77"/>
    </row>
    <row r="204" spans="2:13" ht="29.25" customHeight="1" x14ac:dyDescent="0.25">
      <c r="B204" s="4">
        <v>176</v>
      </c>
      <c r="C204" s="19" t="s">
        <v>161</v>
      </c>
      <c r="D204" s="75">
        <f t="shared" si="54"/>
        <v>0</v>
      </c>
      <c r="E204" s="90">
        <f t="shared" si="55"/>
        <v>0</v>
      </c>
      <c r="F204" s="107"/>
      <c r="G204" s="77"/>
      <c r="H204" s="65"/>
      <c r="I204" s="14"/>
      <c r="J204" s="107"/>
      <c r="K204" s="77"/>
      <c r="L204" s="99"/>
      <c r="M204" s="77"/>
    </row>
    <row r="205" spans="2:13" ht="16.5" customHeight="1" x14ac:dyDescent="0.25">
      <c r="B205" s="4">
        <v>177</v>
      </c>
      <c r="C205" s="19" t="s">
        <v>115</v>
      </c>
      <c r="D205" s="75">
        <f t="shared" si="54"/>
        <v>198637</v>
      </c>
      <c r="E205" s="90">
        <f t="shared" si="55"/>
        <v>2950</v>
      </c>
      <c r="F205" s="107">
        <v>46837</v>
      </c>
      <c r="G205" s="77"/>
      <c r="H205" s="99"/>
      <c r="I205" s="14"/>
      <c r="J205" s="107">
        <v>151800</v>
      </c>
      <c r="K205" s="77">
        <v>2950</v>
      </c>
      <c r="L205" s="99"/>
      <c r="M205" s="77"/>
    </row>
    <row r="206" spans="2:13" ht="17.25" customHeight="1" x14ac:dyDescent="0.25">
      <c r="B206" s="4">
        <v>178</v>
      </c>
      <c r="C206" s="19" t="s">
        <v>15</v>
      </c>
      <c r="D206" s="75">
        <f t="shared" si="54"/>
        <v>6200</v>
      </c>
      <c r="E206" s="90">
        <f t="shared" si="55"/>
        <v>5200</v>
      </c>
      <c r="F206" s="107"/>
      <c r="G206" s="77"/>
      <c r="H206" s="65">
        <v>6200</v>
      </c>
      <c r="I206" s="14">
        <v>5200</v>
      </c>
      <c r="J206" s="107"/>
      <c r="K206" s="77"/>
      <c r="L206" s="99"/>
      <c r="M206" s="77"/>
    </row>
    <row r="207" spans="2:13" ht="30.75" customHeight="1" x14ac:dyDescent="0.25">
      <c r="B207" s="4">
        <v>179</v>
      </c>
      <c r="C207" s="19" t="s">
        <v>16</v>
      </c>
      <c r="D207" s="75">
        <f t="shared" si="54"/>
        <v>27610</v>
      </c>
      <c r="E207" s="90">
        <f t="shared" si="55"/>
        <v>0</v>
      </c>
      <c r="F207" s="107"/>
      <c r="G207" s="77"/>
      <c r="H207" s="65">
        <v>27610</v>
      </c>
      <c r="I207" s="14"/>
      <c r="J207" s="107"/>
      <c r="K207" s="77"/>
      <c r="L207" s="99"/>
      <c r="M207" s="77"/>
    </row>
    <row r="208" spans="2:13" ht="30.75" customHeight="1" x14ac:dyDescent="0.25">
      <c r="B208" s="4">
        <v>180</v>
      </c>
      <c r="C208" s="19" t="s">
        <v>17</v>
      </c>
      <c r="D208" s="75">
        <f t="shared" si="54"/>
        <v>128990</v>
      </c>
      <c r="E208" s="90">
        <f t="shared" si="55"/>
        <v>0</v>
      </c>
      <c r="F208" s="107"/>
      <c r="G208" s="77"/>
      <c r="H208" s="65">
        <v>128990</v>
      </c>
      <c r="I208" s="14"/>
      <c r="J208" s="107"/>
      <c r="K208" s="77"/>
      <c r="L208" s="99"/>
      <c r="M208" s="77"/>
    </row>
    <row r="209" spans="2:13" ht="18" customHeight="1" x14ac:dyDescent="0.25">
      <c r="B209" s="4">
        <v>181</v>
      </c>
      <c r="C209" s="19" t="s">
        <v>18</v>
      </c>
      <c r="D209" s="75">
        <f t="shared" si="54"/>
        <v>22710</v>
      </c>
      <c r="E209" s="90">
        <f t="shared" si="55"/>
        <v>0</v>
      </c>
      <c r="F209" s="107">
        <v>3944</v>
      </c>
      <c r="G209" s="77"/>
      <c r="H209" s="99"/>
      <c r="I209" s="14"/>
      <c r="J209" s="107">
        <v>18766</v>
      </c>
      <c r="K209" s="77"/>
      <c r="L209" s="99"/>
      <c r="M209" s="77"/>
    </row>
    <row r="210" spans="2:13" ht="31.5" customHeight="1" x14ac:dyDescent="0.25">
      <c r="B210" s="4">
        <v>182</v>
      </c>
      <c r="C210" s="19" t="s">
        <v>151</v>
      </c>
      <c r="D210" s="75">
        <f t="shared" si="54"/>
        <v>22557</v>
      </c>
      <c r="E210" s="90">
        <f t="shared" si="55"/>
        <v>0</v>
      </c>
      <c r="F210" s="107">
        <v>4556</v>
      </c>
      <c r="G210" s="77"/>
      <c r="H210" s="99"/>
      <c r="I210" s="14"/>
      <c r="J210" s="107">
        <v>18001</v>
      </c>
      <c r="K210" s="77"/>
      <c r="L210" s="99"/>
      <c r="M210" s="77"/>
    </row>
    <row r="211" spans="2:13" ht="47.25" customHeight="1" x14ac:dyDescent="0.25">
      <c r="B211" s="4">
        <v>183</v>
      </c>
      <c r="C211" s="19" t="s">
        <v>165</v>
      </c>
      <c r="D211" s="75">
        <f t="shared" si="54"/>
        <v>0</v>
      </c>
      <c r="E211" s="90">
        <f t="shared" si="55"/>
        <v>0</v>
      </c>
      <c r="F211" s="107"/>
      <c r="G211" s="77"/>
      <c r="H211" s="99"/>
      <c r="I211" s="14"/>
      <c r="J211" s="107"/>
      <c r="K211" s="77"/>
      <c r="L211" s="99"/>
      <c r="M211" s="77"/>
    </row>
    <row r="212" spans="2:13" ht="30.75" customHeight="1" x14ac:dyDescent="0.25">
      <c r="B212" s="4">
        <v>184</v>
      </c>
      <c r="C212" s="19" t="s">
        <v>63</v>
      </c>
      <c r="D212" s="75">
        <f t="shared" si="54"/>
        <v>0</v>
      </c>
      <c r="E212" s="90">
        <f t="shared" si="55"/>
        <v>0</v>
      </c>
      <c r="F212" s="107"/>
      <c r="G212" s="77"/>
      <c r="H212" s="65"/>
      <c r="I212" s="14"/>
      <c r="J212" s="107"/>
      <c r="K212" s="77"/>
      <c r="L212" s="99"/>
      <c r="M212" s="77"/>
    </row>
    <row r="213" spans="2:13" ht="31.5" x14ac:dyDescent="0.25">
      <c r="B213" s="4">
        <v>185</v>
      </c>
      <c r="C213" s="19" t="s">
        <v>106</v>
      </c>
      <c r="D213" s="75">
        <f t="shared" si="54"/>
        <v>9674</v>
      </c>
      <c r="E213" s="90">
        <f t="shared" si="55"/>
        <v>0</v>
      </c>
      <c r="F213" s="107">
        <v>9674</v>
      </c>
      <c r="G213" s="77"/>
      <c r="H213" s="65"/>
      <c r="I213" s="14"/>
      <c r="J213" s="107"/>
      <c r="K213" s="77"/>
      <c r="L213" s="99"/>
      <c r="M213" s="77"/>
    </row>
    <row r="214" spans="2:13" ht="31.5" x14ac:dyDescent="0.25">
      <c r="B214" s="4">
        <v>186</v>
      </c>
      <c r="C214" s="63" t="s">
        <v>147</v>
      </c>
      <c r="D214" s="75">
        <f t="shared" si="54"/>
        <v>0</v>
      </c>
      <c r="E214" s="90">
        <f t="shared" si="55"/>
        <v>0</v>
      </c>
      <c r="F214" s="107"/>
      <c r="G214" s="77"/>
      <c r="H214" s="65"/>
      <c r="I214" s="14"/>
      <c r="J214" s="107"/>
      <c r="K214" s="77"/>
      <c r="L214" s="99"/>
      <c r="M214" s="77"/>
    </row>
    <row r="215" spans="2:13" ht="15.75" x14ac:dyDescent="0.25">
      <c r="B215" s="4">
        <v>187</v>
      </c>
      <c r="C215" s="19" t="s">
        <v>143</v>
      </c>
      <c r="D215" s="75">
        <f t="shared" si="54"/>
        <v>1069</v>
      </c>
      <c r="E215" s="90">
        <f t="shared" si="55"/>
        <v>0</v>
      </c>
      <c r="F215" s="107"/>
      <c r="G215" s="77"/>
      <c r="H215" s="65">
        <v>1069</v>
      </c>
      <c r="I215" s="14"/>
      <c r="J215" s="107"/>
      <c r="K215" s="77"/>
      <c r="L215" s="99"/>
      <c r="M215" s="77"/>
    </row>
    <row r="216" spans="2:13" ht="15.75" x14ac:dyDescent="0.25">
      <c r="B216" s="4">
        <v>188</v>
      </c>
      <c r="C216" s="63" t="s">
        <v>169</v>
      </c>
      <c r="D216" s="75">
        <f t="shared" si="54"/>
        <v>0</v>
      </c>
      <c r="E216" s="90">
        <f t="shared" si="55"/>
        <v>0</v>
      </c>
      <c r="F216" s="107"/>
      <c r="G216" s="77"/>
      <c r="H216" s="65"/>
      <c r="I216" s="14"/>
      <c r="J216" s="107"/>
      <c r="K216" s="77"/>
      <c r="L216" s="99"/>
      <c r="M216" s="77"/>
    </row>
    <row r="217" spans="2:13" ht="77.25" customHeight="1" x14ac:dyDescent="0.25">
      <c r="B217" s="4"/>
      <c r="C217" s="19" t="s">
        <v>187</v>
      </c>
      <c r="D217" s="75">
        <f t="shared" si="54"/>
        <v>0</v>
      </c>
      <c r="E217" s="90">
        <f t="shared" si="55"/>
        <v>0</v>
      </c>
      <c r="F217" s="107"/>
      <c r="G217" s="77"/>
      <c r="H217" s="65"/>
      <c r="I217" s="14"/>
      <c r="J217" s="107"/>
      <c r="K217" s="77"/>
      <c r="L217" s="99"/>
      <c r="M217" s="77"/>
    </row>
    <row r="218" spans="2:13" ht="50.25" customHeight="1" x14ac:dyDescent="0.25">
      <c r="B218" s="4"/>
      <c r="C218" s="52" t="s">
        <v>188</v>
      </c>
      <c r="D218" s="75">
        <f t="shared" si="54"/>
        <v>0</v>
      </c>
      <c r="E218" s="90">
        <f t="shared" si="55"/>
        <v>0</v>
      </c>
      <c r="F218" s="107"/>
      <c r="G218" s="77"/>
      <c r="H218" s="65"/>
      <c r="I218" s="14"/>
      <c r="J218" s="107"/>
      <c r="K218" s="77"/>
      <c r="L218" s="99"/>
      <c r="M218" s="77"/>
    </row>
    <row r="219" spans="2:13" ht="63" x14ac:dyDescent="0.25">
      <c r="B219" s="4"/>
      <c r="C219" s="52" t="s">
        <v>179</v>
      </c>
      <c r="D219" s="75">
        <f t="shared" si="54"/>
        <v>0</v>
      </c>
      <c r="E219" s="90">
        <f t="shared" si="55"/>
        <v>0</v>
      </c>
      <c r="F219" s="107"/>
      <c r="G219" s="77"/>
      <c r="H219" s="65"/>
      <c r="I219" s="14"/>
      <c r="J219" s="107"/>
      <c r="K219" s="77"/>
      <c r="L219" s="99"/>
      <c r="M219" s="77"/>
    </row>
    <row r="220" spans="2:13" ht="67.5" customHeight="1" x14ac:dyDescent="0.25">
      <c r="B220" s="4"/>
      <c r="C220" s="52" t="s">
        <v>181</v>
      </c>
      <c r="D220" s="75">
        <f t="shared" si="54"/>
        <v>0</v>
      </c>
      <c r="E220" s="90">
        <f t="shared" si="55"/>
        <v>0</v>
      </c>
      <c r="F220" s="107"/>
      <c r="G220" s="77"/>
      <c r="H220" s="65"/>
      <c r="I220" s="14"/>
      <c r="J220" s="107"/>
      <c r="K220" s="77"/>
      <c r="L220" s="99"/>
      <c r="M220" s="77"/>
    </row>
    <row r="221" spans="2:13" ht="15.75" x14ac:dyDescent="0.25">
      <c r="B221" s="4"/>
      <c r="C221" s="52"/>
      <c r="D221" s="75"/>
      <c r="E221" s="90"/>
      <c r="F221" s="107"/>
      <c r="G221" s="77"/>
      <c r="H221" s="65"/>
      <c r="I221" s="14"/>
      <c r="J221" s="107"/>
      <c r="K221" s="77"/>
      <c r="L221" s="99"/>
      <c r="M221" s="77"/>
    </row>
    <row r="222" spans="2:13" ht="32.25" customHeight="1" x14ac:dyDescent="0.25">
      <c r="B222" s="4">
        <v>189</v>
      </c>
      <c r="C222" s="62" t="s">
        <v>60</v>
      </c>
      <c r="D222" s="75">
        <f t="shared" si="54"/>
        <v>782075</v>
      </c>
      <c r="E222" s="90">
        <f t="shared" si="55"/>
        <v>685193</v>
      </c>
      <c r="F222" s="105">
        <f>SUM(F224)</f>
        <v>435893</v>
      </c>
      <c r="G222" s="76">
        <f t="shared" ref="G222:M222" si="58">SUM(G224)</f>
        <v>378015</v>
      </c>
      <c r="H222" s="99">
        <f t="shared" si="58"/>
        <v>0</v>
      </c>
      <c r="I222" s="13">
        <f t="shared" si="58"/>
        <v>0</v>
      </c>
      <c r="J222" s="105">
        <f t="shared" si="58"/>
        <v>21182</v>
      </c>
      <c r="K222" s="76">
        <f t="shared" si="58"/>
        <v>20875</v>
      </c>
      <c r="L222" s="99">
        <f t="shared" si="58"/>
        <v>325000</v>
      </c>
      <c r="M222" s="76">
        <f t="shared" si="58"/>
        <v>286303</v>
      </c>
    </row>
    <row r="223" spans="2:13" ht="12.75" customHeight="1" x14ac:dyDescent="0.25">
      <c r="B223" s="4">
        <v>190</v>
      </c>
      <c r="C223" s="62"/>
      <c r="D223" s="75">
        <f t="shared" si="54"/>
        <v>0</v>
      </c>
      <c r="E223" s="90">
        <f t="shared" si="55"/>
        <v>0</v>
      </c>
      <c r="F223" s="107"/>
      <c r="G223" s="76"/>
      <c r="H223" s="99"/>
      <c r="I223" s="13"/>
      <c r="J223" s="105"/>
      <c r="K223" s="76"/>
      <c r="L223" s="99"/>
      <c r="M223" s="76"/>
    </row>
    <row r="224" spans="2:13" ht="17.25" customHeight="1" x14ac:dyDescent="0.25">
      <c r="B224" s="4">
        <v>191</v>
      </c>
      <c r="C224" s="62" t="s">
        <v>71</v>
      </c>
      <c r="D224" s="75">
        <f>SUM(D225:D228)</f>
        <v>782075</v>
      </c>
      <c r="E224" s="93">
        <f t="shared" ref="E224:M224" si="59">SUM(E225:E228)</f>
        <v>685193</v>
      </c>
      <c r="F224" s="75">
        <f t="shared" si="59"/>
        <v>435893</v>
      </c>
      <c r="G224" s="83">
        <f t="shared" si="59"/>
        <v>378015</v>
      </c>
      <c r="H224" s="44">
        <f t="shared" si="59"/>
        <v>0</v>
      </c>
      <c r="I224" s="93">
        <f t="shared" si="59"/>
        <v>0</v>
      </c>
      <c r="J224" s="75">
        <f t="shared" si="59"/>
        <v>21182</v>
      </c>
      <c r="K224" s="83">
        <f t="shared" si="59"/>
        <v>20875</v>
      </c>
      <c r="L224" s="44">
        <f t="shared" si="59"/>
        <v>325000</v>
      </c>
      <c r="M224" s="83">
        <f t="shared" si="59"/>
        <v>286303</v>
      </c>
    </row>
    <row r="225" spans="2:13" ht="31.5" customHeight="1" x14ac:dyDescent="0.25">
      <c r="B225" s="4">
        <v>192</v>
      </c>
      <c r="C225" s="19" t="s">
        <v>61</v>
      </c>
      <c r="D225" s="75">
        <f t="shared" si="54"/>
        <v>549016</v>
      </c>
      <c r="E225" s="90">
        <f t="shared" si="55"/>
        <v>486572</v>
      </c>
      <c r="F225" s="107">
        <v>224016</v>
      </c>
      <c r="G225" s="77">
        <v>200269</v>
      </c>
      <c r="H225" s="99"/>
      <c r="I225" s="14"/>
      <c r="J225" s="107"/>
      <c r="K225" s="77"/>
      <c r="L225" s="65">
        <v>325000</v>
      </c>
      <c r="M225" s="77">
        <v>286303</v>
      </c>
    </row>
    <row r="226" spans="2:13" ht="31.5" x14ac:dyDescent="0.25">
      <c r="B226" s="4">
        <v>193</v>
      </c>
      <c r="C226" s="19" t="s">
        <v>62</v>
      </c>
      <c r="D226" s="75">
        <f t="shared" si="54"/>
        <v>60323</v>
      </c>
      <c r="E226" s="90">
        <f>SUM(G226,I226,K226,M226)</f>
        <v>55756</v>
      </c>
      <c r="F226" s="107">
        <v>60323</v>
      </c>
      <c r="G226" s="77">
        <v>55756</v>
      </c>
      <c r="H226" s="99"/>
      <c r="I226" s="14"/>
      <c r="J226" s="107"/>
      <c r="K226" s="77"/>
      <c r="L226" s="99"/>
      <c r="M226" s="77"/>
    </row>
    <row r="227" spans="2:13" ht="36.75" customHeight="1" x14ac:dyDescent="0.25">
      <c r="B227" s="4"/>
      <c r="C227" s="52" t="s">
        <v>198</v>
      </c>
      <c r="D227" s="75">
        <f t="shared" si="54"/>
        <v>21182</v>
      </c>
      <c r="E227" s="90">
        <f>SUM(G227,I227,K227,M227)</f>
        <v>20875</v>
      </c>
      <c r="F227" s="107"/>
      <c r="G227" s="77"/>
      <c r="H227" s="99"/>
      <c r="I227" s="14"/>
      <c r="J227" s="107">
        <v>21182</v>
      </c>
      <c r="K227" s="77">
        <v>20875</v>
      </c>
      <c r="L227" s="99"/>
      <c r="M227" s="77"/>
    </row>
    <row r="228" spans="2:13" ht="19.5" customHeight="1" x14ac:dyDescent="0.25">
      <c r="B228" s="4"/>
      <c r="C228" s="52" t="s">
        <v>197</v>
      </c>
      <c r="D228" s="75">
        <f t="shared" si="54"/>
        <v>151554</v>
      </c>
      <c r="E228" s="90">
        <f t="shared" si="55"/>
        <v>121990</v>
      </c>
      <c r="F228" s="107">
        <v>151554</v>
      </c>
      <c r="G228" s="77">
        <v>121990</v>
      </c>
      <c r="H228" s="99"/>
      <c r="I228" s="14"/>
      <c r="J228" s="107"/>
      <c r="K228" s="77"/>
      <c r="L228" s="99"/>
      <c r="M228" s="77"/>
    </row>
    <row r="229" spans="2:13" ht="34.5" customHeight="1" x14ac:dyDescent="0.25">
      <c r="B229" s="4">
        <v>194</v>
      </c>
      <c r="C229" s="62" t="s">
        <v>110</v>
      </c>
      <c r="D229" s="75">
        <f t="shared" si="54"/>
        <v>1450113</v>
      </c>
      <c r="E229" s="90">
        <f t="shared" si="55"/>
        <v>994630</v>
      </c>
      <c r="F229" s="105">
        <f>SUM(F231)</f>
        <v>683568</v>
      </c>
      <c r="G229" s="76">
        <f t="shared" ref="G229:M229" si="60">SUM(G231)</f>
        <v>555614</v>
      </c>
      <c r="H229" s="99">
        <f t="shared" si="60"/>
        <v>269400</v>
      </c>
      <c r="I229" s="13">
        <f t="shared" si="60"/>
        <v>261060</v>
      </c>
      <c r="J229" s="105">
        <f t="shared" si="60"/>
        <v>401215</v>
      </c>
      <c r="K229" s="76">
        <f t="shared" si="60"/>
        <v>132956</v>
      </c>
      <c r="L229" s="99">
        <f t="shared" si="60"/>
        <v>95930</v>
      </c>
      <c r="M229" s="76">
        <f t="shared" si="60"/>
        <v>45000</v>
      </c>
    </row>
    <row r="230" spans="2:13" ht="13.5" customHeight="1" x14ac:dyDescent="0.25">
      <c r="B230" s="4">
        <v>195</v>
      </c>
      <c r="C230" s="62"/>
      <c r="D230" s="75">
        <f t="shared" si="54"/>
        <v>0</v>
      </c>
      <c r="E230" s="90">
        <f t="shared" si="55"/>
        <v>0</v>
      </c>
      <c r="F230" s="107"/>
      <c r="G230" s="76"/>
      <c r="H230" s="99"/>
      <c r="I230" s="13"/>
      <c r="J230" s="105"/>
      <c r="K230" s="76"/>
      <c r="L230" s="99"/>
      <c r="M230" s="76"/>
    </row>
    <row r="231" spans="2:13" ht="15" customHeight="1" x14ac:dyDescent="0.25">
      <c r="B231" s="4">
        <v>196</v>
      </c>
      <c r="C231" s="62" t="s">
        <v>71</v>
      </c>
      <c r="D231" s="75">
        <f t="shared" ref="D231:M231" si="61">SUM(D232:D248)</f>
        <v>1450113</v>
      </c>
      <c r="E231" s="93">
        <f t="shared" si="61"/>
        <v>994630</v>
      </c>
      <c r="F231" s="75">
        <f t="shared" si="61"/>
        <v>683568</v>
      </c>
      <c r="G231" s="83">
        <f t="shared" si="61"/>
        <v>555614</v>
      </c>
      <c r="H231" s="44">
        <f t="shared" si="61"/>
        <v>269400</v>
      </c>
      <c r="I231" s="93">
        <f t="shared" si="61"/>
        <v>261060</v>
      </c>
      <c r="J231" s="75">
        <f t="shared" si="61"/>
        <v>401215</v>
      </c>
      <c r="K231" s="83">
        <f t="shared" si="61"/>
        <v>132956</v>
      </c>
      <c r="L231" s="44">
        <f t="shared" si="61"/>
        <v>95930</v>
      </c>
      <c r="M231" s="83">
        <f t="shared" si="61"/>
        <v>45000</v>
      </c>
    </row>
    <row r="232" spans="2:13" ht="44.25" customHeight="1" x14ac:dyDescent="0.25">
      <c r="B232" s="4">
        <v>197</v>
      </c>
      <c r="C232" s="19" t="s">
        <v>111</v>
      </c>
      <c r="D232" s="75">
        <f t="shared" si="54"/>
        <v>954101</v>
      </c>
      <c r="E232" s="90">
        <f t="shared" si="55"/>
        <v>826254</v>
      </c>
      <c r="F232" s="107">
        <v>566571</v>
      </c>
      <c r="G232" s="77">
        <v>520194</v>
      </c>
      <c r="H232" s="65">
        <v>269400</v>
      </c>
      <c r="I232" s="14">
        <v>261060</v>
      </c>
      <c r="J232" s="107">
        <v>22200</v>
      </c>
      <c r="K232" s="77"/>
      <c r="L232" s="65">
        <v>95930</v>
      </c>
      <c r="M232" s="77">
        <v>45000</v>
      </c>
    </row>
    <row r="233" spans="2:13" ht="30.75" customHeight="1" x14ac:dyDescent="0.25">
      <c r="B233" s="4">
        <v>198</v>
      </c>
      <c r="C233" s="19" t="s">
        <v>138</v>
      </c>
      <c r="D233" s="75">
        <f t="shared" si="54"/>
        <v>67099</v>
      </c>
      <c r="E233" s="90">
        <f t="shared" si="55"/>
        <v>63970</v>
      </c>
      <c r="F233" s="107">
        <v>37729</v>
      </c>
      <c r="G233" s="77">
        <v>35420</v>
      </c>
      <c r="H233" s="99"/>
      <c r="I233" s="14"/>
      <c r="J233" s="107">
        <v>29370</v>
      </c>
      <c r="K233" s="77">
        <v>28550</v>
      </c>
      <c r="L233" s="99"/>
      <c r="M233" s="77"/>
    </row>
    <row r="234" spans="2:13" ht="55.5" customHeight="1" x14ac:dyDescent="0.25">
      <c r="B234" s="4">
        <v>199</v>
      </c>
      <c r="C234" s="19" t="s">
        <v>154</v>
      </c>
      <c r="D234" s="75">
        <f t="shared" si="54"/>
        <v>79268</v>
      </c>
      <c r="E234" s="90">
        <f t="shared" si="55"/>
        <v>0</v>
      </c>
      <c r="F234" s="107">
        <v>79268</v>
      </c>
      <c r="G234" s="77"/>
      <c r="H234" s="99"/>
      <c r="I234" s="14"/>
      <c r="J234" s="107"/>
      <c r="K234" s="77"/>
      <c r="L234" s="99"/>
      <c r="M234" s="77"/>
    </row>
    <row r="235" spans="2:13" ht="45.75" customHeight="1" x14ac:dyDescent="0.25">
      <c r="B235" s="4">
        <v>200</v>
      </c>
      <c r="C235" s="63" t="s">
        <v>158</v>
      </c>
      <c r="D235" s="75">
        <f t="shared" si="54"/>
        <v>12500</v>
      </c>
      <c r="E235" s="90">
        <f t="shared" si="55"/>
        <v>11840</v>
      </c>
      <c r="F235" s="107"/>
      <c r="G235" s="77"/>
      <c r="H235" s="99"/>
      <c r="I235" s="14"/>
      <c r="J235" s="107">
        <v>12500</v>
      </c>
      <c r="K235" s="77">
        <v>11840</v>
      </c>
      <c r="L235" s="99"/>
      <c r="M235" s="77"/>
    </row>
    <row r="236" spans="2:13" ht="48.75" customHeight="1" x14ac:dyDescent="0.25">
      <c r="B236" s="4">
        <v>201</v>
      </c>
      <c r="C236" s="63" t="s">
        <v>160</v>
      </c>
      <c r="D236" s="75">
        <f t="shared" si="54"/>
        <v>0</v>
      </c>
      <c r="E236" s="90">
        <f t="shared" si="55"/>
        <v>0</v>
      </c>
      <c r="F236" s="107"/>
      <c r="G236" s="77"/>
      <c r="H236" s="99"/>
      <c r="I236" s="14"/>
      <c r="J236" s="107"/>
      <c r="K236" s="77"/>
      <c r="L236" s="99"/>
      <c r="M236" s="77"/>
    </row>
    <row r="237" spans="2:13" ht="46.5" customHeight="1" x14ac:dyDescent="0.25">
      <c r="B237" s="4">
        <v>202</v>
      </c>
      <c r="C237" s="63" t="s">
        <v>163</v>
      </c>
      <c r="D237" s="75">
        <f t="shared" si="54"/>
        <v>0</v>
      </c>
      <c r="E237" s="90">
        <f t="shared" si="55"/>
        <v>0</v>
      </c>
      <c r="F237" s="107"/>
      <c r="G237" s="77"/>
      <c r="H237" s="65"/>
      <c r="I237" s="14"/>
      <c r="J237" s="107"/>
      <c r="K237" s="77"/>
      <c r="L237" s="99"/>
      <c r="M237" s="77"/>
    </row>
    <row r="238" spans="2:13" ht="78" customHeight="1" x14ac:dyDescent="0.25">
      <c r="B238" s="4">
        <v>203</v>
      </c>
      <c r="C238" s="19" t="s">
        <v>156</v>
      </c>
      <c r="D238" s="75">
        <f t="shared" si="54"/>
        <v>0</v>
      </c>
      <c r="E238" s="90">
        <f t="shared" si="55"/>
        <v>0</v>
      </c>
      <c r="F238" s="107"/>
      <c r="G238" s="77"/>
      <c r="H238" s="99"/>
      <c r="I238" s="13"/>
      <c r="J238" s="107"/>
      <c r="K238" s="77"/>
      <c r="L238" s="99"/>
      <c r="M238" s="76"/>
    </row>
    <row r="239" spans="2:13" ht="46.5" customHeight="1" x14ac:dyDescent="0.25">
      <c r="B239" s="4">
        <v>204</v>
      </c>
      <c r="C239" s="53" t="s">
        <v>159</v>
      </c>
      <c r="D239" s="75">
        <f t="shared" si="54"/>
        <v>53447</v>
      </c>
      <c r="E239" s="90">
        <f t="shared" si="55"/>
        <v>52340</v>
      </c>
      <c r="F239" s="107"/>
      <c r="G239" s="76"/>
      <c r="H239" s="99"/>
      <c r="I239" s="13"/>
      <c r="J239" s="107">
        <v>53447</v>
      </c>
      <c r="K239" s="77">
        <v>52340</v>
      </c>
      <c r="L239" s="99"/>
      <c r="M239" s="76"/>
    </row>
    <row r="240" spans="2:13" ht="48" customHeight="1" x14ac:dyDescent="0.25">
      <c r="B240" s="4">
        <v>205</v>
      </c>
      <c r="C240" s="19" t="s">
        <v>157</v>
      </c>
      <c r="D240" s="75">
        <f>SUM(F240,H240,J240,L240)</f>
        <v>2850</v>
      </c>
      <c r="E240" s="90">
        <f>SUM(G240,I240,K240,M240)</f>
        <v>0</v>
      </c>
      <c r="F240" s="107"/>
      <c r="G240" s="76"/>
      <c r="H240" s="99"/>
      <c r="I240" s="13"/>
      <c r="J240" s="107">
        <v>2850</v>
      </c>
      <c r="K240" s="76"/>
      <c r="L240" s="99"/>
      <c r="M240" s="76"/>
    </row>
    <row r="241" spans="2:13" ht="31.5" customHeight="1" x14ac:dyDescent="0.25">
      <c r="B241" s="69">
        <v>206</v>
      </c>
      <c r="C241" s="63" t="s">
        <v>155</v>
      </c>
      <c r="D241" s="78">
        <f t="shared" si="54"/>
        <v>16150</v>
      </c>
      <c r="E241" s="91">
        <f>SUM(G241,I241,K241,M241)</f>
        <v>0</v>
      </c>
      <c r="F241" s="109"/>
      <c r="G241" s="79"/>
      <c r="H241" s="100"/>
      <c r="I241" s="113"/>
      <c r="J241" s="109">
        <v>16150</v>
      </c>
      <c r="K241" s="79"/>
      <c r="L241" s="100"/>
      <c r="M241" s="79"/>
    </row>
    <row r="242" spans="2:13" ht="33.75" customHeight="1" x14ac:dyDescent="0.25">
      <c r="B242" s="4">
        <v>207</v>
      </c>
      <c r="C242" s="63" t="s">
        <v>191</v>
      </c>
      <c r="D242" s="78">
        <f t="shared" si="54"/>
        <v>168000</v>
      </c>
      <c r="E242" s="91">
        <f t="shared" ref="E242:E248" si="62">SUM(G242,I242,K242,M242)</f>
        <v>0</v>
      </c>
      <c r="F242" s="107"/>
      <c r="G242" s="76"/>
      <c r="H242" s="99"/>
      <c r="I242" s="13"/>
      <c r="J242" s="107">
        <v>168000</v>
      </c>
      <c r="K242" s="76"/>
      <c r="L242" s="99"/>
      <c r="M242" s="76"/>
    </row>
    <row r="243" spans="2:13" ht="30" customHeight="1" x14ac:dyDescent="0.25">
      <c r="B243" s="4">
        <v>208</v>
      </c>
      <c r="C243" s="19" t="s">
        <v>175</v>
      </c>
      <c r="D243" s="78">
        <f t="shared" si="54"/>
        <v>0</v>
      </c>
      <c r="E243" s="91">
        <f t="shared" si="62"/>
        <v>0</v>
      </c>
      <c r="F243" s="107"/>
      <c r="G243" s="76"/>
      <c r="H243" s="99"/>
      <c r="I243" s="13"/>
      <c r="J243" s="107"/>
      <c r="K243" s="77"/>
      <c r="L243" s="99"/>
      <c r="M243" s="76"/>
    </row>
    <row r="244" spans="2:13" ht="31.5" customHeight="1" x14ac:dyDescent="0.25">
      <c r="B244" s="4">
        <v>209</v>
      </c>
      <c r="C244" s="52" t="s">
        <v>198</v>
      </c>
      <c r="D244" s="78">
        <f t="shared" si="54"/>
        <v>40818</v>
      </c>
      <c r="E244" s="91">
        <f t="shared" si="62"/>
        <v>40226</v>
      </c>
      <c r="F244" s="107"/>
      <c r="G244" s="76"/>
      <c r="H244" s="99"/>
      <c r="I244" s="13"/>
      <c r="J244" s="107">
        <v>40818</v>
      </c>
      <c r="K244" s="77">
        <v>40226</v>
      </c>
      <c r="L244" s="99"/>
      <c r="M244" s="76"/>
    </row>
    <row r="245" spans="2:13" ht="33" customHeight="1" x14ac:dyDescent="0.25">
      <c r="B245" s="4">
        <v>210</v>
      </c>
      <c r="C245" s="52" t="s">
        <v>178</v>
      </c>
      <c r="D245" s="78">
        <f t="shared" si="54"/>
        <v>9000</v>
      </c>
      <c r="E245" s="91">
        <f t="shared" si="62"/>
        <v>0</v>
      </c>
      <c r="F245" s="107"/>
      <c r="G245" s="76"/>
      <c r="H245" s="99"/>
      <c r="I245" s="13"/>
      <c r="J245" s="107">
        <v>9000</v>
      </c>
      <c r="K245" s="77"/>
      <c r="L245" s="99"/>
      <c r="M245" s="76"/>
    </row>
    <row r="246" spans="2:13" ht="33" customHeight="1" thickBot="1" x14ac:dyDescent="0.3">
      <c r="B246" s="69">
        <v>211</v>
      </c>
      <c r="C246" s="127" t="s">
        <v>190</v>
      </c>
      <c r="D246" s="78">
        <f t="shared" si="54"/>
        <v>46880</v>
      </c>
      <c r="E246" s="91">
        <f t="shared" si="62"/>
        <v>0</v>
      </c>
      <c r="F246" s="109"/>
      <c r="G246" s="79"/>
      <c r="H246" s="100"/>
      <c r="I246" s="113"/>
      <c r="J246" s="109">
        <v>46880</v>
      </c>
      <c r="K246" s="80"/>
      <c r="L246" s="100"/>
      <c r="M246" s="79"/>
    </row>
    <row r="247" spans="2:13" ht="52.5" customHeight="1" thickBot="1" x14ac:dyDescent="0.3">
      <c r="B247" s="69">
        <v>212</v>
      </c>
      <c r="C247" s="128" t="s">
        <v>184</v>
      </c>
      <c r="D247" s="78">
        <f t="shared" si="54"/>
        <v>0</v>
      </c>
      <c r="E247" s="91">
        <f t="shared" si="62"/>
        <v>0</v>
      </c>
      <c r="F247" s="109"/>
      <c r="G247" s="79"/>
      <c r="H247" s="100"/>
      <c r="I247" s="113"/>
      <c r="J247" s="109"/>
      <c r="K247" s="80"/>
      <c r="L247" s="100"/>
      <c r="M247" s="79"/>
    </row>
    <row r="248" spans="2:13" ht="21" customHeight="1" thickBot="1" x14ac:dyDescent="0.3">
      <c r="B248" s="69"/>
      <c r="C248" s="122"/>
      <c r="D248" s="78">
        <f t="shared" si="54"/>
        <v>0</v>
      </c>
      <c r="E248" s="91">
        <f t="shared" si="62"/>
        <v>0</v>
      </c>
      <c r="F248" s="109"/>
      <c r="G248" s="80"/>
      <c r="H248" s="100"/>
      <c r="I248" s="113"/>
      <c r="J248" s="109"/>
      <c r="K248" s="80"/>
      <c r="L248" s="100"/>
      <c r="M248" s="79"/>
    </row>
    <row r="249" spans="2:13" ht="24" customHeight="1" thickBot="1" x14ac:dyDescent="0.3">
      <c r="B249" s="41">
        <v>207</v>
      </c>
      <c r="C249" s="123" t="s">
        <v>162</v>
      </c>
      <c r="D249" s="72">
        <f t="shared" si="54"/>
        <v>17631099</v>
      </c>
      <c r="E249" s="88">
        <f t="shared" si="55"/>
        <v>10464233</v>
      </c>
      <c r="F249" s="72">
        <f t="shared" ref="F249:M249" si="63">SUM(F183,F172,F136,F122,F96,F59,F17)</f>
        <v>10911862</v>
      </c>
      <c r="G249" s="124">
        <f t="shared" si="63"/>
        <v>6514549</v>
      </c>
      <c r="H249" s="97">
        <f t="shared" si="63"/>
        <v>5387193</v>
      </c>
      <c r="I249" s="125">
        <f t="shared" si="63"/>
        <v>3427509</v>
      </c>
      <c r="J249" s="72">
        <f t="shared" si="63"/>
        <v>727423</v>
      </c>
      <c r="K249" s="124">
        <f t="shared" si="63"/>
        <v>189521</v>
      </c>
      <c r="L249" s="97">
        <f t="shared" si="63"/>
        <v>604621</v>
      </c>
      <c r="M249" s="124">
        <f t="shared" si="63"/>
        <v>332654</v>
      </c>
    </row>
    <row r="250" spans="2:13" ht="18" customHeight="1" thickBot="1" x14ac:dyDescent="0.3">
      <c r="B250" s="41"/>
      <c r="C250" s="8"/>
      <c r="D250" s="85"/>
      <c r="E250" s="94"/>
      <c r="F250" s="111"/>
      <c r="G250" s="48"/>
      <c r="H250" s="43"/>
      <c r="I250" s="114"/>
      <c r="J250" s="111"/>
      <c r="K250" s="48"/>
      <c r="L250" s="43"/>
      <c r="M250" s="48"/>
    </row>
    <row r="251" spans="2:13" ht="15.75" x14ac:dyDescent="0.25">
      <c r="D251" s="9"/>
      <c r="F251" s="9"/>
    </row>
    <row r="252" spans="2:13" ht="15.75" x14ac:dyDescent="0.25">
      <c r="C252" s="33"/>
      <c r="D252" s="9"/>
      <c r="F252" s="9"/>
    </row>
    <row r="253" spans="2:13" ht="15.75" x14ac:dyDescent="0.25">
      <c r="C253" s="24"/>
      <c r="D253" s="9"/>
      <c r="F253" s="9"/>
    </row>
    <row r="254" spans="2:13" ht="15.75" x14ac:dyDescent="0.25">
      <c r="D254" s="9"/>
      <c r="F254" s="40"/>
    </row>
    <row r="255" spans="2:13" ht="15.75" x14ac:dyDescent="0.25">
      <c r="D255" s="9"/>
      <c r="F255" s="9"/>
    </row>
    <row r="257" spans="4:4" ht="15.75" x14ac:dyDescent="0.25">
      <c r="D257" s="9"/>
    </row>
    <row r="282" spans="3:3" x14ac:dyDescent="0.2">
      <c r="C282" s="3"/>
    </row>
  </sheetData>
  <phoneticPr fontId="1" type="noConversion"/>
  <pageMargins left="0.75" right="0.75" top="0.39370078740157483" bottom="0.39370078740157483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BIUDŽETAS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RutaF</dc:creator>
  <cp:lastModifiedBy>PC</cp:lastModifiedBy>
  <cp:lastPrinted>2024-01-29T13:30:40Z</cp:lastPrinted>
  <dcterms:created xsi:type="dcterms:W3CDTF">2007-01-03T15:43:14Z</dcterms:created>
  <dcterms:modified xsi:type="dcterms:W3CDTF">2024-01-29T14:31:59Z</dcterms:modified>
</cp:coreProperties>
</file>